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5480" windowHeight="8520" tabRatio="816" activeTab="0"/>
  </bookViews>
  <sheets>
    <sheet name="1-16" sheetId="1" r:id="rId1"/>
  </sheets>
  <definedNames>
    <definedName name="_xlnm.Print_Area" localSheetId="0">'1-16'!$A$1:$S$30</definedName>
    <definedName name="Z_5AF54F3A_B2B8_471F_9DC3_488F93E85E4A_.wvu.Cols" localSheetId="0" hidden="1">'1-16'!$T:$IV</definedName>
    <definedName name="Z_5AF54F3A_B2B8_471F_9DC3_488F93E85E4A_.wvu.FilterData" localSheetId="0" hidden="1">'1-16'!$M$4:$O$6</definedName>
    <definedName name="Z_5AF54F3A_B2B8_471F_9DC3_488F93E85E4A_.wvu.PrintArea" localSheetId="0" hidden="1">'1-16'!$A$1:$S$30</definedName>
    <definedName name="Z_5AF54F3A_B2B8_471F_9DC3_488F93E85E4A_.wvu.Rows" localSheetId="0" hidden="1">'1-16'!$45:$65536,'1-16'!$31:$44</definedName>
    <definedName name="Z_6FE1FD3C_2396_4D4A_9A08_E4DD022E692A_.wvu.Cols" localSheetId="0" hidden="1">'1-16'!$T:$IV</definedName>
    <definedName name="Z_6FE1FD3C_2396_4D4A_9A08_E4DD022E692A_.wvu.FilterData" localSheetId="0" hidden="1">'1-16'!$M$4:$O$6</definedName>
    <definedName name="Z_6FE1FD3C_2396_4D4A_9A08_E4DD022E692A_.wvu.PrintArea" localSheetId="0" hidden="1">'1-16'!$A$1:$S$30</definedName>
    <definedName name="Z_6FE1FD3C_2396_4D4A_9A08_E4DD022E692A_.wvu.Rows" localSheetId="0" hidden="1">'1-16'!$45:$65536,'1-16'!$31:$44</definedName>
  </definedNames>
  <calcPr fullCalcOnLoad="1"/>
</workbook>
</file>

<file path=xl/sharedStrings.xml><?xml version="1.0" encoding="utf-8"?>
<sst xmlns="http://schemas.openxmlformats.org/spreadsheetml/2006/main" count="75" uniqueCount="65">
  <si>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</si>
  <si>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</si>
  <si>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</si>
  <si>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</si>
  <si>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</si>
  <si>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</si>
  <si>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</si>
  <si>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</si>
  <si>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</si>
  <si>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</si>
  <si>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</si>
  <si>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</si>
  <si>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</si>
  <si>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</si>
  <si>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</si>
  <si>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</si>
  <si>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</si>
  <si>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</si>
  <si>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</si>
  <si>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</si>
  <si>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</si>
  <si>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</si>
  <si>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mg＋生食</t>
  </si>
  <si>
    <t>(*)Avastinのみmg/kg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</si>
  <si>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</si>
  <si>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</si>
  <si>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</si>
  <si>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</si>
  <si>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Avastin</t>
  </si>
  <si>
    <t>1.5,1,0.5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</si>
  <si>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</si>
  <si>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</si>
  <si>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</si>
  <si>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①</t>
  </si>
  <si>
    <t>ml</t>
  </si>
  <si>
    <t>30分      (点滴静注)</t>
  </si>
  <si>
    <t xml:space="preserve"> ｱﾊﾞｽﾁﾝ</t>
  </si>
  <si>
    <t>（1回目）90分、　　　　　　（2回目）60分、　　　　　　（3回目～）30分点滴静注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</si>
  <si>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</si>
  <si>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以上　末梢静脈より</t>
  </si>
  <si>
    <t>PTX</t>
  </si>
  <si>
    <t>60分　　 (点滴静注)</t>
  </si>
  <si>
    <t>ﾊﾟｸﾘﾀｷｾﾙ</t>
  </si>
  <si>
    <t>生食100ml(ﾌｨﾙﾀｰ付ﾗｲﾝ使用)</t>
  </si>
  <si>
    <t>ﾗｲﾝｷｰﾌﾟ､ﾌﾗｯｼｭ用(点滴静注)</t>
  </si>
  <si>
    <t>②</t>
  </si>
  <si>
    <t>③</t>
  </si>
  <si>
    <t>④</t>
  </si>
  <si>
    <t>ﾌﾟﾛﾄｺｰﾙ1-16:Avastin+ﾊﾟｸﾘﾀｷｾﾙ療法(4週毎)</t>
  </si>
  <si>
    <t>②と同時に内服</t>
  </si>
  <si>
    <t>ﾚｽﾀﾐﾝ錠(10mg)5錠内服</t>
  </si>
  <si>
    <t>②の後、30分あける</t>
  </si>
  <si>
    <t>day1</t>
  </si>
  <si>
    <t>day8</t>
  </si>
  <si>
    <t>day15</t>
  </si>
  <si>
    <t>+</t>
  </si>
  <si>
    <t>1,15</t>
  </si>
  <si>
    <t>1,8,15</t>
  </si>
  <si>
    <t>mg＋生食(テルモ)100ml</t>
  </si>
  <si>
    <t>-</t>
  </si>
  <si>
    <t>ｸﾞﾗﾆｾﾄﾛﾝ 3mg/50ml +ﾌｧﾓﾁｼﾞﾝ20mg+ﾃﾞｷｻｰﾄ6.6mg</t>
  </si>
  <si>
    <t>☆　</t>
  </si>
  <si>
    <t>☆　</t>
  </si>
  <si>
    <t>診察前に採血あり☆　採血ある場合あり○</t>
  </si>
  <si>
    <t>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</si>
</sst>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7" fillId="0" borderId="12" xfId="0" applyFont="1" applyFill="1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177" fontId="11" fillId="0" borderId="14" xfId="61" applyNumberFormat="1" applyFont="1" applyFill="1" applyBorder="1" applyAlignment="1">
      <alignment horizontal="center"/>
      <protection/>
    </xf>
    <xf numFmtId="0" fontId="26" fillId="33" borderId="0" xfId="0" applyFont="1" applyFill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178" fontId="7" fillId="34" borderId="18" xfId="61" applyNumberFormat="1" applyFont="1" applyFill="1" applyBorder="1" applyAlignment="1" applyProtection="1">
      <alignment horizontal="center"/>
      <protection locked="0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>
      <alignment horizontal="right" vertical="center"/>
    </xf>
    <xf numFmtId="0" fontId="29" fillId="0" borderId="21" xfId="61" applyFont="1" applyFill="1" applyBorder="1" applyAlignment="1">
      <alignment horizontal="left"/>
      <protection/>
    </xf>
    <xf numFmtId="0" fontId="0" fillId="0" borderId="22" xfId="0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29" fillId="0" borderId="27" xfId="61" applyFont="1" applyFill="1" applyBorder="1" applyAlignment="1">
      <alignment horizontal="left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178" fontId="9" fillId="33" borderId="0" xfId="0" applyNumberFormat="1" applyFont="1" applyFill="1" applyAlignment="1">
      <alignment vertical="center"/>
    </xf>
    <xf numFmtId="0" fontId="7" fillId="0" borderId="30" xfId="0" applyFont="1" applyFill="1" applyBorder="1" applyAlignment="1" applyProtection="1">
      <alignment vertical="center"/>
      <protection/>
    </xf>
    <xf numFmtId="178" fontId="19" fillId="0" borderId="11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178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17" fillId="0" borderId="17" xfId="0" applyFont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12" fillId="34" borderId="19" xfId="0" applyNumberFormat="1" applyFont="1" applyFill="1" applyBorder="1" applyAlignment="1" applyProtection="1">
      <alignment horizontal="center" vertical="center"/>
      <protection locked="0"/>
    </xf>
    <xf numFmtId="9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distributed"/>
      <protection/>
    </xf>
    <xf numFmtId="178" fontId="7" fillId="0" borderId="37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178" fontId="5" fillId="0" borderId="4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178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vertical="center" shrinkToFit="1"/>
      <protection/>
    </xf>
    <xf numFmtId="178" fontId="7" fillId="33" borderId="45" xfId="0" applyNumberFormat="1" applyFont="1" applyFill="1" applyBorder="1" applyAlignment="1">
      <alignment vertical="center"/>
    </xf>
    <xf numFmtId="0" fontId="5" fillId="33" borderId="45" xfId="0" applyFont="1" applyFill="1" applyBorder="1" applyAlignment="1">
      <alignment horizontal="right" vertical="center"/>
    </xf>
    <xf numFmtId="179" fontId="5" fillId="33" borderId="45" xfId="0" applyNumberFormat="1" applyFont="1" applyFill="1" applyBorder="1" applyAlignment="1">
      <alignment horizontal="right" vertical="center"/>
    </xf>
    <xf numFmtId="178" fontId="5" fillId="33" borderId="45" xfId="0" applyNumberFormat="1" applyFont="1" applyFill="1" applyBorder="1" applyAlignment="1">
      <alignment horizontal="right" vertical="center"/>
    </xf>
    <xf numFmtId="178" fontId="5" fillId="33" borderId="46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178" fontId="5" fillId="33" borderId="47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85" fontId="5" fillId="34" borderId="43" xfId="0" applyNumberFormat="1" applyFont="1" applyFill="1" applyBorder="1" applyAlignment="1" applyProtection="1">
      <alignment horizontal="center" vertical="center" shrinkToFit="1"/>
      <protection locked="0"/>
    </xf>
    <xf numFmtId="9" fontId="12" fillId="34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185" fontId="5" fillId="33" borderId="49" xfId="0" applyNumberFormat="1" applyFont="1" applyFill="1" applyBorder="1" applyAlignment="1" applyProtection="1">
      <alignment horizontal="center" vertical="center" shrinkToFit="1"/>
      <protection locked="0"/>
    </xf>
    <xf numFmtId="185" fontId="5" fillId="33" borderId="39" xfId="0" applyNumberFormat="1" applyFont="1" applyFill="1" applyBorder="1" applyAlignment="1" applyProtection="1">
      <alignment horizontal="center" vertical="center" shrinkToFit="1"/>
      <protection locked="0"/>
    </xf>
    <xf numFmtId="9" fontId="12" fillId="33" borderId="49" xfId="0" applyNumberFormat="1" applyFont="1" applyFill="1" applyBorder="1" applyAlignment="1" applyProtection="1">
      <alignment horizontal="center" vertical="center"/>
      <protection locked="0"/>
    </xf>
    <xf numFmtId="9" fontId="12" fillId="33" borderId="39" xfId="0" applyNumberFormat="1" applyFont="1" applyFill="1" applyBorder="1" applyAlignment="1" applyProtection="1">
      <alignment horizontal="center" vertical="center"/>
      <protection locked="0"/>
    </xf>
    <xf numFmtId="0" fontId="21" fillId="33" borderId="49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185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9" fontId="12" fillId="34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21" fillId="33" borderId="39" xfId="0" applyFont="1" applyFill="1" applyBorder="1" applyAlignment="1" applyProtection="1">
      <alignment horizontal="right" vertical="center" shrinkToFit="1"/>
      <protection locked="0"/>
    </xf>
    <xf numFmtId="0" fontId="0" fillId="0" borderId="17" xfId="0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1" fillId="34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20" fillId="0" borderId="43" xfId="0" applyFont="1" applyFill="1" applyBorder="1" applyAlignment="1" applyProtection="1">
      <alignment vertical="center"/>
      <protection locked="0"/>
    </xf>
    <xf numFmtId="0" fontId="17" fillId="0" borderId="43" xfId="0" applyFont="1" applyFill="1" applyBorder="1" applyAlignment="1" applyProtection="1">
      <alignment horizontal="left" vertical="center"/>
      <protection locked="0"/>
    </xf>
    <xf numFmtId="0" fontId="5" fillId="34" borderId="64" xfId="0" applyFont="1" applyFill="1" applyBorder="1" applyAlignment="1" applyProtection="1">
      <alignment vertical="center" shrinkToFit="1"/>
      <protection locked="0"/>
    </xf>
    <xf numFmtId="0" fontId="0" fillId="0" borderId="65" xfId="0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22" fillId="0" borderId="67" xfId="0" applyFont="1" applyFill="1" applyBorder="1" applyAlignment="1" applyProtection="1">
      <alignment horizontal="center" vertical="center" shrinkToFit="1"/>
      <protection locked="0"/>
    </xf>
    <xf numFmtId="0" fontId="25" fillId="33" borderId="30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59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left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30" fillId="33" borderId="0" xfId="0" applyFont="1" applyFill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178" fontId="1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78" fontId="1" fillId="33" borderId="39" xfId="0" applyNumberFormat="1" applyFont="1" applyFill="1" applyBorder="1" applyAlignment="1" applyProtection="1">
      <alignment vertical="center"/>
      <protection/>
    </xf>
    <xf numFmtId="178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178" fontId="16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286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7" name="Line 14"/>
        <xdr:cNvSpPr>
          <a:spLocks/>
        </xdr:cNvSpPr>
      </xdr:nvSpPr>
      <xdr:spPr>
        <a:xfrm>
          <a:off x="9286875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286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" name="Line 20"/>
        <xdr:cNvSpPr>
          <a:spLocks/>
        </xdr:cNvSpPr>
      </xdr:nvSpPr>
      <xdr:spPr>
        <a:xfrm>
          <a:off x="9286875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286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5" name="Line 22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6" name="Line 23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7" name="Line 24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8" name="Line 25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9" name="Line 26"/>
        <xdr:cNvSpPr>
          <a:spLocks/>
        </xdr:cNvSpPr>
      </xdr:nvSpPr>
      <xdr:spPr>
        <a:xfrm>
          <a:off x="9286875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286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1" name="Line 28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2" name="Line 29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3" name="Line 30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4" name="Line 31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5" name="Line 32"/>
        <xdr:cNvSpPr>
          <a:spLocks/>
        </xdr:cNvSpPr>
      </xdr:nvSpPr>
      <xdr:spPr>
        <a:xfrm>
          <a:off x="9286875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286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7" name="Line 34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8" name="Line 35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9" name="Line 36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0" name="Line 37"/>
        <xdr:cNvSpPr>
          <a:spLocks/>
        </xdr:cNvSpPr>
      </xdr:nvSpPr>
      <xdr:spPr>
        <a:xfrm>
          <a:off x="9286875" y="6610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1" name="Line 38"/>
        <xdr:cNvSpPr>
          <a:spLocks/>
        </xdr:cNvSpPr>
      </xdr:nvSpPr>
      <xdr:spPr>
        <a:xfrm>
          <a:off x="9286875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171450</xdr:rowOff>
    </xdr:from>
    <xdr:to>
      <xdr:col>17</xdr:col>
      <xdr:colOff>0</xdr:colOff>
      <xdr:row>22</xdr:row>
      <xdr:rowOff>171450</xdr:rowOff>
    </xdr:to>
    <xdr:sp>
      <xdr:nvSpPr>
        <xdr:cNvPr id="32" name="Line 10"/>
        <xdr:cNvSpPr>
          <a:spLocks/>
        </xdr:cNvSpPr>
      </xdr:nvSpPr>
      <xdr:spPr>
        <a:xfrm>
          <a:off x="9286875" y="528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171450</xdr:rowOff>
    </xdr:from>
    <xdr:to>
      <xdr:col>17</xdr:col>
      <xdr:colOff>0</xdr:colOff>
      <xdr:row>22</xdr:row>
      <xdr:rowOff>171450</xdr:rowOff>
    </xdr:to>
    <xdr:sp>
      <xdr:nvSpPr>
        <xdr:cNvPr id="33" name="Line 16"/>
        <xdr:cNvSpPr>
          <a:spLocks/>
        </xdr:cNvSpPr>
      </xdr:nvSpPr>
      <xdr:spPr>
        <a:xfrm>
          <a:off x="9286875" y="528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171450</xdr:rowOff>
    </xdr:from>
    <xdr:to>
      <xdr:col>17</xdr:col>
      <xdr:colOff>0</xdr:colOff>
      <xdr:row>22</xdr:row>
      <xdr:rowOff>171450</xdr:rowOff>
    </xdr:to>
    <xdr:sp>
      <xdr:nvSpPr>
        <xdr:cNvPr id="34" name="Line 22"/>
        <xdr:cNvSpPr>
          <a:spLocks/>
        </xdr:cNvSpPr>
      </xdr:nvSpPr>
      <xdr:spPr>
        <a:xfrm>
          <a:off x="9286875" y="528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171450</xdr:rowOff>
    </xdr:from>
    <xdr:to>
      <xdr:col>17</xdr:col>
      <xdr:colOff>0</xdr:colOff>
      <xdr:row>22</xdr:row>
      <xdr:rowOff>171450</xdr:rowOff>
    </xdr:to>
    <xdr:sp>
      <xdr:nvSpPr>
        <xdr:cNvPr id="35" name="Line 28"/>
        <xdr:cNvSpPr>
          <a:spLocks/>
        </xdr:cNvSpPr>
      </xdr:nvSpPr>
      <xdr:spPr>
        <a:xfrm>
          <a:off x="9286875" y="528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171450</xdr:rowOff>
    </xdr:from>
    <xdr:to>
      <xdr:col>17</xdr:col>
      <xdr:colOff>0</xdr:colOff>
      <xdr:row>22</xdr:row>
      <xdr:rowOff>171450</xdr:rowOff>
    </xdr:to>
    <xdr:sp>
      <xdr:nvSpPr>
        <xdr:cNvPr id="36" name="Line 34"/>
        <xdr:cNvSpPr>
          <a:spLocks/>
        </xdr:cNvSpPr>
      </xdr:nvSpPr>
      <xdr:spPr>
        <a:xfrm>
          <a:off x="9286875" y="5286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1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65" customWidth="1"/>
    <col min="2" max="2" width="4.00390625" style="65" customWidth="1"/>
    <col min="3" max="3" width="20.57421875" style="65" customWidth="1"/>
    <col min="4" max="4" width="11.57421875" style="65" customWidth="1"/>
    <col min="5" max="5" width="10.57421875" style="69" customWidth="1"/>
    <col min="6" max="6" width="10.00390625" style="65" customWidth="1"/>
    <col min="7" max="7" width="6.421875" style="70" customWidth="1"/>
    <col min="8" max="8" width="7.28125" style="65" customWidth="1"/>
    <col min="9" max="12" width="7.57421875" style="65" customWidth="1"/>
    <col min="13" max="13" width="7.140625" style="65" customWidth="1"/>
    <col min="14" max="17" width="7.57421875" style="65" customWidth="1"/>
    <col min="18" max="18" width="7.140625" style="65" customWidth="1"/>
    <col min="19" max="19" width="3.140625" style="65" customWidth="1"/>
    <col min="20" max="20" width="3.7109375" style="68" hidden="1" customWidth="1"/>
    <col min="21" max="21" width="3.8515625" style="71" hidden="1" customWidth="1"/>
    <col min="22" max="22" width="4.7109375" style="68" hidden="1" customWidth="1"/>
    <col min="23" max="24" width="3.421875" style="68" hidden="1" customWidth="1"/>
    <col min="25" max="25" width="5.28125" style="68" hidden="1" customWidth="1"/>
    <col min="26" max="26" width="3.8515625" style="68" hidden="1" customWidth="1"/>
    <col min="27" max="27" width="5.28125" style="68" hidden="1" customWidth="1"/>
    <col min="28" max="28" width="4.7109375" style="68" hidden="1" customWidth="1"/>
    <col min="29" max="33" width="5.28125" style="68" hidden="1" customWidth="1"/>
    <col min="34" max="34" width="4.28125" style="68" hidden="1" customWidth="1"/>
    <col min="35" max="16384" width="0" style="65" hidden="1" customWidth="1"/>
  </cols>
  <sheetData>
    <row r="1" spans="1:34" ht="24">
      <c r="A1" s="9"/>
      <c r="B1" s="9"/>
      <c r="C1" s="3" t="s">
        <v>38</v>
      </c>
      <c r="D1" s="4"/>
      <c r="E1" s="5"/>
      <c r="F1" s="6"/>
      <c r="G1" s="7"/>
      <c r="H1" s="6"/>
      <c r="I1" s="9"/>
      <c r="J1" s="8" t="s">
        <v>48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8"/>
      <c r="B2" s="18"/>
      <c r="C2" s="20"/>
      <c r="D2" s="21"/>
      <c r="E2" s="22"/>
      <c r="F2" s="17"/>
      <c r="G2" s="23"/>
      <c r="H2" s="17"/>
      <c r="I2" s="55" t="s">
        <v>23</v>
      </c>
      <c r="J2" s="18"/>
      <c r="K2" s="24"/>
      <c r="L2" s="17"/>
      <c r="M2" s="17"/>
      <c r="N2" s="17"/>
      <c r="O2" s="24"/>
      <c r="P2" s="17"/>
      <c r="Q2" s="17"/>
      <c r="R2" s="18"/>
      <c r="S2" s="18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8"/>
      <c r="B3" s="18"/>
      <c r="C3" s="19" t="s">
        <v>18</v>
      </c>
      <c r="D3" s="154"/>
      <c r="E3" s="190"/>
      <c r="F3" s="191"/>
      <c r="G3" s="156"/>
      <c r="H3" s="157"/>
      <c r="I3" s="158" t="s">
        <v>20</v>
      </c>
      <c r="J3" s="159"/>
      <c r="K3" s="159"/>
      <c r="L3" s="160"/>
      <c r="M3" s="161" t="s">
        <v>24</v>
      </c>
      <c r="N3" s="162"/>
      <c r="O3" s="163"/>
      <c r="P3" s="149" t="s">
        <v>16</v>
      </c>
      <c r="Q3" s="150"/>
      <c r="R3" s="151"/>
      <c r="S3" s="18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8"/>
      <c r="B4" s="18"/>
      <c r="C4" s="164" t="s">
        <v>4</v>
      </c>
      <c r="D4" s="152"/>
      <c r="E4" s="192"/>
      <c r="F4" s="193"/>
      <c r="G4" s="156"/>
      <c r="H4" s="157"/>
      <c r="I4" s="50" t="s">
        <v>5</v>
      </c>
      <c r="J4" s="45" t="s">
        <v>25</v>
      </c>
      <c r="K4" s="45" t="s">
        <v>26</v>
      </c>
      <c r="L4" s="46" t="s">
        <v>27</v>
      </c>
      <c r="M4" s="47">
        <v>1</v>
      </c>
      <c r="N4" s="48">
        <v>0.8</v>
      </c>
      <c r="O4" s="49">
        <v>0.6</v>
      </c>
      <c r="P4" s="52"/>
      <c r="Q4" s="2"/>
      <c r="R4" s="53"/>
      <c r="S4" s="18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8"/>
      <c r="B5" s="18"/>
      <c r="C5" s="155"/>
      <c r="D5" s="194"/>
      <c r="E5" s="195"/>
      <c r="F5" s="196"/>
      <c r="G5" s="156"/>
      <c r="H5" s="157"/>
      <c r="I5" s="63" t="s">
        <v>28</v>
      </c>
      <c r="J5" s="38">
        <v>10</v>
      </c>
      <c r="K5" s="135" t="s">
        <v>56</v>
      </c>
      <c r="L5" s="44" t="s">
        <v>29</v>
      </c>
      <c r="M5" s="42">
        <f>R8*J5</f>
        <v>0</v>
      </c>
      <c r="N5" s="136" t="s">
        <v>59</v>
      </c>
      <c r="O5" s="137" t="s">
        <v>59</v>
      </c>
      <c r="P5" s="32" t="s">
        <v>9</v>
      </c>
      <c r="Q5" s="201"/>
      <c r="R5" s="202"/>
      <c r="S5" s="17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8"/>
      <c r="B6" s="18"/>
      <c r="C6" s="164" t="s">
        <v>3</v>
      </c>
      <c r="D6" s="165"/>
      <c r="E6" s="197"/>
      <c r="F6" s="198"/>
      <c r="G6" s="156"/>
      <c r="H6" s="157"/>
      <c r="I6" s="86" t="s">
        <v>40</v>
      </c>
      <c r="J6" s="87">
        <v>90</v>
      </c>
      <c r="K6" s="87" t="s">
        <v>57</v>
      </c>
      <c r="L6" s="88">
        <v>1</v>
      </c>
      <c r="M6" s="89">
        <f>R9*J6</f>
        <v>0</v>
      </c>
      <c r="N6" s="90">
        <f>M6*0.8</f>
        <v>0</v>
      </c>
      <c r="O6" s="91">
        <f>M6*0.6</f>
        <v>0</v>
      </c>
      <c r="P6" s="32" t="s">
        <v>17</v>
      </c>
      <c r="Q6" s="147"/>
      <c r="R6" s="148"/>
      <c r="S6" s="17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thickTop="1">
      <c r="A7" s="18"/>
      <c r="B7" s="18"/>
      <c r="C7" s="155"/>
      <c r="D7" s="166"/>
      <c r="E7" s="199"/>
      <c r="F7" s="200"/>
      <c r="G7" s="156"/>
      <c r="H7" s="157"/>
      <c r="I7" s="99"/>
      <c r="J7" s="100"/>
      <c r="K7" s="100"/>
      <c r="L7" s="100"/>
      <c r="M7" s="101"/>
      <c r="N7" s="102"/>
      <c r="O7" s="103"/>
      <c r="P7" s="43" t="s">
        <v>10</v>
      </c>
      <c r="Q7" s="26" t="s">
        <v>30</v>
      </c>
      <c r="R7" s="39"/>
      <c r="S7" s="17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8"/>
      <c r="B8" s="18"/>
      <c r="C8" s="164" t="s">
        <v>2</v>
      </c>
      <c r="D8" s="170"/>
      <c r="E8" s="171"/>
      <c r="F8" s="173"/>
      <c r="G8" s="156"/>
      <c r="H8" s="157"/>
      <c r="I8" s="104"/>
      <c r="J8" s="105"/>
      <c r="K8" s="105"/>
      <c r="L8" s="105"/>
      <c r="M8" s="106"/>
      <c r="N8" s="107"/>
      <c r="O8" s="108"/>
      <c r="P8" s="43" t="s">
        <v>11</v>
      </c>
      <c r="Q8" s="26" t="s">
        <v>31</v>
      </c>
      <c r="R8" s="39"/>
      <c r="S8" s="17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18"/>
      <c r="B9" s="18"/>
      <c r="C9" s="169"/>
      <c r="D9" s="172"/>
      <c r="E9" s="172"/>
      <c r="F9" s="174"/>
      <c r="G9" s="156"/>
      <c r="H9" s="157"/>
      <c r="I9" s="104"/>
      <c r="J9" s="105"/>
      <c r="K9" s="109"/>
      <c r="L9" s="105"/>
      <c r="M9" s="106"/>
      <c r="N9" s="107"/>
      <c r="O9" s="108"/>
      <c r="P9" s="51" t="s">
        <v>12</v>
      </c>
      <c r="Q9" s="27" t="s">
        <v>32</v>
      </c>
      <c r="R9" s="28">
        <f>POWER(R8,0.425)*POWER(R7,0.725)*71.84/10000</f>
        <v>0</v>
      </c>
      <c r="S9" s="17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203"/>
      <c r="B10" s="203"/>
      <c r="C10" s="204"/>
      <c r="D10" s="205"/>
      <c r="E10" s="205"/>
      <c r="F10" s="206"/>
      <c r="G10" s="175"/>
      <c r="H10" s="153"/>
      <c r="I10" s="29" t="s">
        <v>19</v>
      </c>
      <c r="J10" s="18"/>
      <c r="K10" s="18"/>
      <c r="L10" s="18"/>
      <c r="M10" s="18"/>
      <c r="N10" s="29" t="s">
        <v>15</v>
      </c>
      <c r="O10" s="18"/>
      <c r="P10" s="18"/>
      <c r="Q10" s="18"/>
      <c r="R10" s="18"/>
      <c r="S10" s="17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2" s="18" customFormat="1" ht="15.75" customHeight="1">
      <c r="A11" s="203"/>
      <c r="B11" s="207"/>
      <c r="C11" s="208"/>
      <c r="D11" s="209"/>
      <c r="E11" s="210"/>
      <c r="F11" s="211"/>
      <c r="G11" s="178" t="s">
        <v>0</v>
      </c>
      <c r="H11" s="179"/>
      <c r="I11" s="185">
        <v>1</v>
      </c>
      <c r="J11" s="186"/>
      <c r="K11" s="187"/>
      <c r="L11" s="117"/>
      <c r="M11" s="118"/>
      <c r="N11" s="188">
        <f>I11+1</f>
        <v>2</v>
      </c>
      <c r="O11" s="186"/>
      <c r="P11" s="187"/>
      <c r="R11" s="33"/>
      <c r="S11" s="25"/>
      <c r="T11" s="129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8" customFormat="1" ht="15.75" customHeight="1">
      <c r="A12" s="203"/>
      <c r="B12" s="207"/>
      <c r="C12" s="212"/>
      <c r="D12" s="213"/>
      <c r="E12" s="213"/>
      <c r="F12" s="214"/>
      <c r="G12" s="189" t="s">
        <v>1</v>
      </c>
      <c r="H12" s="177"/>
      <c r="I12" s="40">
        <v>43831</v>
      </c>
      <c r="J12" s="41">
        <f>I12+7</f>
        <v>43838</v>
      </c>
      <c r="K12" s="110">
        <f>J12+7</f>
        <v>43845</v>
      </c>
      <c r="L12" s="119"/>
      <c r="M12" s="120"/>
      <c r="N12" s="41">
        <f>K12+14</f>
        <v>43859</v>
      </c>
      <c r="O12" s="41">
        <f>N12+7</f>
        <v>43866</v>
      </c>
      <c r="P12" s="130">
        <f>O12+7</f>
        <v>43873</v>
      </c>
      <c r="R12" s="25"/>
      <c r="S12" s="129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8" customFormat="1" ht="15.75" customHeight="1">
      <c r="A13" s="203"/>
      <c r="B13" s="207"/>
      <c r="C13" s="213"/>
      <c r="D13" s="215"/>
      <c r="E13" s="216"/>
      <c r="F13" s="217"/>
      <c r="G13" s="189" t="s">
        <v>13</v>
      </c>
      <c r="H13" s="177"/>
      <c r="I13" s="78">
        <v>1</v>
      </c>
      <c r="J13" s="79">
        <v>1</v>
      </c>
      <c r="K13" s="111">
        <v>1</v>
      </c>
      <c r="L13" s="121"/>
      <c r="M13" s="122"/>
      <c r="N13" s="79">
        <v>1</v>
      </c>
      <c r="O13" s="79">
        <v>1</v>
      </c>
      <c r="P13" s="131">
        <v>1</v>
      </c>
      <c r="R13" s="25"/>
      <c r="S13" s="129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8" customFormat="1" ht="15.75" customHeight="1">
      <c r="A14" s="203"/>
      <c r="B14" s="207"/>
      <c r="C14" s="218"/>
      <c r="D14" s="219"/>
      <c r="E14" s="219"/>
      <c r="F14" s="217"/>
      <c r="G14" s="189" t="s">
        <v>6</v>
      </c>
      <c r="H14" s="177"/>
      <c r="I14" s="80"/>
      <c r="J14" s="80"/>
      <c r="K14" s="112"/>
      <c r="L14" s="123"/>
      <c r="M14" s="134"/>
      <c r="N14" s="80"/>
      <c r="O14" s="80"/>
      <c r="P14" s="132"/>
      <c r="R14" s="25"/>
      <c r="S14" s="129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8" customFormat="1" ht="15.75" customHeight="1">
      <c r="A15" s="203"/>
      <c r="B15" s="203"/>
      <c r="C15" s="203"/>
      <c r="D15" s="220"/>
      <c r="E15" s="221"/>
      <c r="F15" s="217"/>
      <c r="G15" s="176" t="s">
        <v>14</v>
      </c>
      <c r="H15" s="177"/>
      <c r="I15" s="81"/>
      <c r="J15" s="82"/>
      <c r="K15" s="113"/>
      <c r="L15" s="124"/>
      <c r="M15" s="125"/>
      <c r="N15" s="82"/>
      <c r="O15" s="82"/>
      <c r="P15" s="75"/>
      <c r="R15" s="25"/>
      <c r="S15" s="12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3:32" s="18" customFormat="1" ht="19.5" customHeight="1" thickBot="1">
      <c r="C16" s="66" t="s">
        <v>8</v>
      </c>
      <c r="D16" s="180" t="s">
        <v>7</v>
      </c>
      <c r="E16" s="180"/>
      <c r="F16" s="180"/>
      <c r="G16" s="181" t="s">
        <v>21</v>
      </c>
      <c r="H16" s="182"/>
      <c r="I16" s="83" t="s">
        <v>55</v>
      </c>
      <c r="J16" s="83" t="s">
        <v>55</v>
      </c>
      <c r="K16" s="114" t="s">
        <v>55</v>
      </c>
      <c r="L16" s="126"/>
      <c r="M16" s="127"/>
      <c r="N16" s="83" t="s">
        <v>55</v>
      </c>
      <c r="O16" s="83" t="s">
        <v>55</v>
      </c>
      <c r="P16" s="133" t="s">
        <v>55</v>
      </c>
      <c r="R16" s="25"/>
      <c r="S16" s="12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6" s="18" customFormat="1" ht="24.75" customHeight="1">
      <c r="B17" s="15" t="s">
        <v>33</v>
      </c>
      <c r="C17" s="98" t="s">
        <v>44</v>
      </c>
      <c r="D17" s="60" t="s">
        <v>43</v>
      </c>
      <c r="E17" s="61"/>
      <c r="F17" s="60"/>
      <c r="G17" s="60"/>
      <c r="H17" s="62"/>
      <c r="I17" s="72" t="str">
        <f>TEXT(I16,I16)</f>
        <v>+</v>
      </c>
      <c r="J17" s="72" t="str">
        <f>TEXT(J16,J16)</f>
        <v>+</v>
      </c>
      <c r="K17" s="115" t="str">
        <f>TEXT(K16,K16)</f>
        <v>+</v>
      </c>
      <c r="L17" s="124"/>
      <c r="M17" s="125"/>
      <c r="N17" s="72" t="str">
        <f>TEXT(N16,N16)</f>
        <v>+</v>
      </c>
      <c r="O17" s="72" t="str">
        <f>TEXT(O16,O16)</f>
        <v>+</v>
      </c>
      <c r="P17" s="73" t="str">
        <f>TEXT(P16,P16)</f>
        <v>+</v>
      </c>
      <c r="R17" s="2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5"/>
      <c r="AG17" s="25"/>
      <c r="AH17" s="25"/>
      <c r="AI17" s="25"/>
      <c r="AJ17" s="25"/>
    </row>
    <row r="18" spans="2:36" s="18" customFormat="1" ht="24.75" customHeight="1">
      <c r="B18" s="15"/>
      <c r="C18" s="92"/>
      <c r="D18" s="93"/>
      <c r="E18" s="94"/>
      <c r="F18" s="93"/>
      <c r="G18" s="93"/>
      <c r="H18" s="95"/>
      <c r="I18" s="72"/>
      <c r="J18" s="72"/>
      <c r="K18" s="115"/>
      <c r="L18" s="124"/>
      <c r="M18" s="125"/>
      <c r="N18" s="72"/>
      <c r="O18" s="72"/>
      <c r="P18" s="73"/>
      <c r="R18" s="2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5"/>
      <c r="AG18" s="25"/>
      <c r="AH18" s="25"/>
      <c r="AI18" s="25"/>
      <c r="AJ18" s="25"/>
    </row>
    <row r="19" spans="2:36" s="18" customFormat="1" ht="24.75" customHeight="1">
      <c r="B19" s="15"/>
      <c r="C19" s="92" t="s">
        <v>49</v>
      </c>
      <c r="D19" s="93" t="s">
        <v>50</v>
      </c>
      <c r="E19" s="94"/>
      <c r="F19" s="93"/>
      <c r="G19" s="93"/>
      <c r="H19" s="95"/>
      <c r="I19" s="72" t="str">
        <f>TEXT(I16,I16)</f>
        <v>+</v>
      </c>
      <c r="J19" s="72" t="str">
        <f>TEXT(J16,J16)</f>
        <v>+</v>
      </c>
      <c r="K19" s="72" t="str">
        <f>TEXT(K16,K16)</f>
        <v>+</v>
      </c>
      <c r="L19" s="124"/>
      <c r="M19" s="125"/>
      <c r="N19" s="72" t="str">
        <f>TEXT(N16,N16)</f>
        <v>+</v>
      </c>
      <c r="O19" s="72" t="str">
        <f>TEXT(O16,O16)</f>
        <v>+</v>
      </c>
      <c r="P19" s="75" t="str">
        <f>TEXT(P16,P16)</f>
        <v>+</v>
      </c>
      <c r="R19" s="2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5"/>
      <c r="AG19" s="25"/>
      <c r="AH19" s="25"/>
      <c r="AI19" s="25"/>
      <c r="AJ19" s="25"/>
    </row>
    <row r="20" spans="2:36" s="18" customFormat="1" ht="24.75" customHeight="1">
      <c r="B20" s="15" t="s">
        <v>45</v>
      </c>
      <c r="C20" s="92" t="s">
        <v>35</v>
      </c>
      <c r="D20" s="93" t="s">
        <v>60</v>
      </c>
      <c r="E20" s="94"/>
      <c r="F20" s="93"/>
      <c r="G20" s="93"/>
      <c r="H20" s="95"/>
      <c r="I20" s="72" t="str">
        <f>TEXT(I16,I16)</f>
        <v>+</v>
      </c>
      <c r="J20" s="72" t="str">
        <f>TEXT(J16,J16)</f>
        <v>+</v>
      </c>
      <c r="K20" s="72" t="str">
        <f>TEXT(K16,K16)</f>
        <v>+</v>
      </c>
      <c r="L20" s="124"/>
      <c r="M20" s="125"/>
      <c r="N20" s="72" t="str">
        <f>TEXT(N16,N16)</f>
        <v>+</v>
      </c>
      <c r="O20" s="72" t="str">
        <f>TEXT(O16,O16)</f>
        <v>+</v>
      </c>
      <c r="P20" s="73" t="str">
        <f>TEXT(P16,P16)</f>
        <v>+</v>
      </c>
      <c r="R20" s="2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5"/>
      <c r="AG20" s="25"/>
      <c r="AH20" s="25"/>
      <c r="AI20" s="25"/>
      <c r="AJ20" s="25"/>
    </row>
    <row r="21" spans="2:36" s="18" customFormat="1" ht="24.75" customHeight="1">
      <c r="B21" s="15"/>
      <c r="C21" s="92" t="s">
        <v>51</v>
      </c>
      <c r="D21" s="93"/>
      <c r="E21" s="94"/>
      <c r="F21" s="93"/>
      <c r="G21" s="93"/>
      <c r="H21" s="95"/>
      <c r="I21" s="72"/>
      <c r="J21" s="72"/>
      <c r="K21" s="115"/>
      <c r="L21" s="124"/>
      <c r="M21" s="125"/>
      <c r="N21" s="72"/>
      <c r="O21" s="72"/>
      <c r="P21" s="73"/>
      <c r="R21" s="2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5"/>
      <c r="AG21" s="25"/>
      <c r="AH21" s="25"/>
      <c r="AI21" s="25"/>
      <c r="AJ21" s="25"/>
    </row>
    <row r="22" spans="2:36" s="18" customFormat="1" ht="24.75" customHeight="1">
      <c r="B22" s="15"/>
      <c r="C22" s="92"/>
      <c r="D22" s="93"/>
      <c r="E22" s="94"/>
      <c r="F22" s="93"/>
      <c r="G22" s="93"/>
      <c r="H22" s="95"/>
      <c r="I22" s="72"/>
      <c r="J22" s="72"/>
      <c r="K22" s="115"/>
      <c r="L22" s="124"/>
      <c r="M22" s="125"/>
      <c r="N22" s="72"/>
      <c r="O22" s="72"/>
      <c r="P22" s="73"/>
      <c r="R22" s="2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5"/>
      <c r="AG22" s="25"/>
      <c r="AH22" s="25"/>
      <c r="AI22" s="25"/>
      <c r="AJ22" s="25"/>
    </row>
    <row r="23" spans="2:36" s="18" customFormat="1" ht="24.75" customHeight="1">
      <c r="B23" s="15" t="s">
        <v>46</v>
      </c>
      <c r="C23" s="58" t="s">
        <v>41</v>
      </c>
      <c r="D23" s="54" t="s">
        <v>42</v>
      </c>
      <c r="E23" s="57">
        <f>ROUND(M6,-1)</f>
        <v>0</v>
      </c>
      <c r="F23" s="13" t="s">
        <v>22</v>
      </c>
      <c r="G23" s="14">
        <v>250</v>
      </c>
      <c r="H23" s="30" t="s">
        <v>34</v>
      </c>
      <c r="I23" s="72" t="str">
        <f>TEXT(I16,I16)</f>
        <v>+</v>
      </c>
      <c r="J23" s="72" t="str">
        <f>TEXT(J16,J16)</f>
        <v>+</v>
      </c>
      <c r="K23" s="72" t="str">
        <f>TEXT(K16,K16)</f>
        <v>+</v>
      </c>
      <c r="L23" s="124"/>
      <c r="M23" s="125"/>
      <c r="N23" s="72" t="str">
        <f>TEXT(N16,N16)</f>
        <v>+</v>
      </c>
      <c r="O23" s="72" t="str">
        <f>TEXT(O16,O16)</f>
        <v>+</v>
      </c>
      <c r="P23" s="73" t="str">
        <f>TEXT(P16,P16)</f>
        <v>+</v>
      </c>
      <c r="Q23" s="33"/>
      <c r="R23" s="2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5"/>
      <c r="AG23" s="25"/>
      <c r="AH23" s="25"/>
      <c r="AI23" s="25"/>
      <c r="AJ23" s="25"/>
    </row>
    <row r="24" spans="2:36" s="18" customFormat="1" ht="24.75" customHeight="1">
      <c r="B24" s="15"/>
      <c r="C24" s="92"/>
      <c r="D24" s="93"/>
      <c r="E24" s="94"/>
      <c r="F24" s="93"/>
      <c r="G24" s="93"/>
      <c r="H24" s="95"/>
      <c r="I24" s="72"/>
      <c r="J24" s="72"/>
      <c r="K24" s="115"/>
      <c r="L24" s="124"/>
      <c r="M24" s="125"/>
      <c r="N24" s="72"/>
      <c r="O24" s="72"/>
      <c r="P24" s="73"/>
      <c r="R24" s="2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5"/>
      <c r="AG24" s="25"/>
      <c r="AH24" s="25"/>
      <c r="AI24" s="25"/>
      <c r="AJ24" s="25"/>
    </row>
    <row r="25" spans="2:36" s="18" customFormat="1" ht="43.5" customHeight="1">
      <c r="B25" s="15" t="s">
        <v>47</v>
      </c>
      <c r="C25" s="85" t="s">
        <v>37</v>
      </c>
      <c r="D25" s="56" t="s">
        <v>36</v>
      </c>
      <c r="E25" s="57">
        <f>ROUND(M5,-1)</f>
        <v>0</v>
      </c>
      <c r="F25" s="183" t="s">
        <v>58</v>
      </c>
      <c r="G25" s="183"/>
      <c r="H25" s="184"/>
      <c r="I25" s="72" t="str">
        <f>TEXT(I16,I16)</f>
        <v>+</v>
      </c>
      <c r="J25" s="72"/>
      <c r="K25" s="115" t="str">
        <f>TEXT(K16,K16)</f>
        <v>+</v>
      </c>
      <c r="L25" s="124"/>
      <c r="M25" s="125"/>
      <c r="N25" s="72" t="str">
        <f>TEXT(N16,N16)</f>
        <v>+</v>
      </c>
      <c r="O25" s="72"/>
      <c r="P25" s="73" t="str">
        <f>TEXT(P16,P16)</f>
        <v>+</v>
      </c>
      <c r="R25" s="2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5"/>
      <c r="AG25" s="25"/>
      <c r="AH25" s="25"/>
      <c r="AI25" s="25"/>
      <c r="AJ25" s="25"/>
    </row>
    <row r="26" spans="2:36" s="18" customFormat="1" ht="24.75" customHeight="1">
      <c r="B26" s="15"/>
      <c r="C26" s="58"/>
      <c r="D26" s="59"/>
      <c r="E26" s="57"/>
      <c r="F26" s="13"/>
      <c r="G26" s="14"/>
      <c r="H26" s="30"/>
      <c r="I26" s="72"/>
      <c r="J26" s="72"/>
      <c r="K26" s="115"/>
      <c r="L26" s="124"/>
      <c r="M26" s="125"/>
      <c r="N26" s="72"/>
      <c r="O26" s="72"/>
      <c r="P26" s="73"/>
      <c r="Q26" s="25"/>
      <c r="R26" s="2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5"/>
      <c r="AG26" s="25"/>
      <c r="AH26" s="25"/>
      <c r="AI26" s="25"/>
      <c r="AJ26" s="25"/>
    </row>
    <row r="27" spans="2:36" s="18" customFormat="1" ht="24.75" customHeight="1">
      <c r="B27" s="82"/>
      <c r="C27" s="64"/>
      <c r="D27" s="11"/>
      <c r="E27" s="16"/>
      <c r="F27" s="11"/>
      <c r="G27" s="12"/>
      <c r="H27" s="31"/>
      <c r="I27" s="74"/>
      <c r="J27" s="74"/>
      <c r="K27" s="116"/>
      <c r="L27" s="124"/>
      <c r="M27" s="125"/>
      <c r="N27" s="74"/>
      <c r="O27" s="74"/>
      <c r="P27" s="75"/>
      <c r="Q27" s="25"/>
      <c r="R27" s="2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5"/>
      <c r="AG27" s="25"/>
      <c r="AH27" s="25"/>
      <c r="AI27" s="25"/>
      <c r="AJ27" s="25"/>
    </row>
    <row r="28" spans="2:36" s="18" customFormat="1" ht="24.75" customHeight="1">
      <c r="B28" s="15"/>
      <c r="C28" s="96"/>
      <c r="D28" s="97"/>
      <c r="E28" s="84"/>
      <c r="F28" s="13"/>
      <c r="G28" s="14"/>
      <c r="H28" s="30"/>
      <c r="I28" s="143" t="s">
        <v>52</v>
      </c>
      <c r="J28" s="144" t="s">
        <v>53</v>
      </c>
      <c r="K28" s="145" t="s">
        <v>54</v>
      </c>
      <c r="L28" s="128"/>
      <c r="M28" s="140"/>
      <c r="N28" s="146" t="s">
        <v>52</v>
      </c>
      <c r="O28" s="144" t="s">
        <v>53</v>
      </c>
      <c r="P28" s="145" t="s">
        <v>54</v>
      </c>
      <c r="Q28" s="25"/>
      <c r="R28" s="2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5"/>
      <c r="AG28" s="25"/>
      <c r="AH28" s="25"/>
      <c r="AI28" s="25"/>
      <c r="AJ28" s="25"/>
    </row>
    <row r="29" spans="2:36" s="18" customFormat="1" ht="21.75" customHeight="1" thickBot="1">
      <c r="B29" s="167" t="s">
        <v>39</v>
      </c>
      <c r="C29" s="168"/>
      <c r="D29" s="138" t="s">
        <v>63</v>
      </c>
      <c r="E29" s="138"/>
      <c r="F29" s="138"/>
      <c r="G29" s="138"/>
      <c r="H29" s="139"/>
      <c r="I29" s="141"/>
      <c r="J29" s="141" t="s">
        <v>64</v>
      </c>
      <c r="K29" s="142" t="s">
        <v>62</v>
      </c>
      <c r="L29" s="124"/>
      <c r="M29" s="125"/>
      <c r="N29" s="76" t="s">
        <v>61</v>
      </c>
      <c r="O29" s="76"/>
      <c r="P29" s="77" t="s">
        <v>61</v>
      </c>
      <c r="R29" s="2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25"/>
      <c r="AG29" s="25"/>
      <c r="AH29" s="25"/>
      <c r="AI29" s="25"/>
      <c r="AJ29" s="25"/>
    </row>
    <row r="30" spans="1:38" ht="9" customHeight="1" thickTop="1">
      <c r="A30" s="18"/>
      <c r="B30" s="18"/>
      <c r="C30" s="18"/>
      <c r="D30" s="34"/>
      <c r="E30" s="35"/>
      <c r="F30" s="18"/>
      <c r="G30" s="36"/>
      <c r="H30" s="34"/>
      <c r="I30" s="33"/>
      <c r="J30" s="33"/>
      <c r="K30" s="33"/>
      <c r="L30" s="18"/>
      <c r="M30" s="29"/>
      <c r="N30" s="18"/>
      <c r="O30" s="33"/>
      <c r="P30" s="33"/>
      <c r="Q30" s="33"/>
      <c r="R30" s="37"/>
      <c r="S30" s="18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I30" s="68"/>
      <c r="AJ30" s="68"/>
      <c r="AK30" s="68"/>
      <c r="AL30" s="68"/>
    </row>
    <row r="31" ht="17.25" customHeight="1" hidden="1">
      <c r="C31" s="68"/>
    </row>
    <row r="32" spans="9:17" ht="13.5" hidden="1">
      <c r="I32" s="68"/>
      <c r="J32" s="68"/>
      <c r="K32" s="68"/>
      <c r="L32" s="68"/>
      <c r="M32" s="68"/>
      <c r="N32" s="68"/>
      <c r="O32" s="68"/>
      <c r="P32" s="68"/>
      <c r="Q32" s="68"/>
    </row>
    <row r="33" spans="9:17" ht="13.5" hidden="1">
      <c r="I33" s="68"/>
      <c r="J33" s="68"/>
      <c r="K33" s="68"/>
      <c r="L33" s="68"/>
      <c r="M33" s="68"/>
      <c r="N33" s="68"/>
      <c r="O33" s="68"/>
      <c r="P33" s="68"/>
      <c r="Q33" s="68"/>
    </row>
    <row r="34" spans="9:17" ht="13.5" hidden="1">
      <c r="I34" s="68"/>
      <c r="J34" s="68"/>
      <c r="K34" s="68"/>
      <c r="L34" s="68"/>
      <c r="M34" s="68"/>
      <c r="N34" s="68"/>
      <c r="O34" s="68"/>
      <c r="P34" s="68"/>
      <c r="Q34" s="68"/>
    </row>
    <row r="35" spans="9:17" ht="13.5" hidden="1">
      <c r="I35" s="68"/>
      <c r="J35" s="68"/>
      <c r="K35" s="68"/>
      <c r="L35" s="68"/>
      <c r="M35" s="68"/>
      <c r="N35" s="68"/>
      <c r="O35" s="68"/>
      <c r="P35" s="68"/>
      <c r="Q35" s="68"/>
    </row>
    <row r="36" spans="9:17" ht="13.5" hidden="1">
      <c r="I36" s="68"/>
      <c r="J36" s="68"/>
      <c r="K36" s="68"/>
      <c r="L36" s="68"/>
      <c r="M36" s="68"/>
      <c r="N36" s="68"/>
      <c r="O36" s="68"/>
      <c r="P36" s="68"/>
      <c r="Q36" s="68"/>
    </row>
    <row r="37" spans="9:17" ht="13.5" hidden="1">
      <c r="I37" s="68"/>
      <c r="J37" s="68"/>
      <c r="K37" s="68"/>
      <c r="L37" s="68"/>
      <c r="M37" s="68"/>
      <c r="N37" s="68"/>
      <c r="O37" s="68"/>
      <c r="P37" s="68"/>
      <c r="Q37" s="68"/>
    </row>
    <row r="38" spans="9:17" ht="13.5" hidden="1">
      <c r="I38" s="68"/>
      <c r="J38" s="68"/>
      <c r="K38" s="68"/>
      <c r="L38" s="68"/>
      <c r="M38" s="68"/>
      <c r="N38" s="68"/>
      <c r="O38" s="68"/>
      <c r="P38" s="68"/>
      <c r="Q38" s="68"/>
    </row>
    <row r="39" spans="9:17" ht="13.5" hidden="1">
      <c r="I39" s="68"/>
      <c r="J39" s="68"/>
      <c r="K39" s="68"/>
      <c r="L39" s="68"/>
      <c r="M39" s="68"/>
      <c r="N39" s="68"/>
      <c r="O39" s="68"/>
      <c r="P39" s="68"/>
      <c r="Q39" s="68"/>
    </row>
    <row r="40" ht="16.5" customHeight="1" hidden="1"/>
    <row r="41" ht="15.75" customHeight="1" hidden="1">
      <c r="C41" s="68"/>
    </row>
    <row r="42" ht="13.5" hidden="1"/>
    <row r="43" ht="13.5" hidden="1"/>
    <row r="44" ht="13.5" hidden="1"/>
  </sheetData>
  <sheetProtection sheet="1"/>
  <mergeCells count="36">
    <mergeCell ref="D16:F16"/>
    <mergeCell ref="G16:H16"/>
    <mergeCell ref="F25:H25"/>
    <mergeCell ref="I11:K11"/>
    <mergeCell ref="N11:P11"/>
    <mergeCell ref="D13:E13"/>
    <mergeCell ref="G13:H13"/>
    <mergeCell ref="G12:H12"/>
    <mergeCell ref="G14:H14"/>
    <mergeCell ref="B29:C29"/>
    <mergeCell ref="C8:C9"/>
    <mergeCell ref="D8:E9"/>
    <mergeCell ref="F8:F9"/>
    <mergeCell ref="G8:H8"/>
    <mergeCell ref="G9:H9"/>
    <mergeCell ref="G10:H10"/>
    <mergeCell ref="G15:H15"/>
    <mergeCell ref="D11:E11"/>
    <mergeCell ref="G11:H11"/>
    <mergeCell ref="C4:C5"/>
    <mergeCell ref="G4:H4"/>
    <mergeCell ref="G5:H5"/>
    <mergeCell ref="C6:C7"/>
    <mergeCell ref="D6:F6"/>
    <mergeCell ref="G6:H6"/>
    <mergeCell ref="D7:F7"/>
    <mergeCell ref="G7:H7"/>
    <mergeCell ref="Q6:R6"/>
    <mergeCell ref="P3:R3"/>
    <mergeCell ref="Q5:R5"/>
    <mergeCell ref="D4:F4"/>
    <mergeCell ref="D5:F5"/>
    <mergeCell ref="D3:F3"/>
    <mergeCell ref="G3:H3"/>
    <mergeCell ref="I3:L3"/>
    <mergeCell ref="M3:O3"/>
  </mergeCells>
  <conditionalFormatting sqref="I29:P29 I27:P27">
    <cfRule type="cellIs" priority="29" dxfId="6" operator="equal" stopIfTrue="1">
      <formula>"実施"</formula>
    </cfRule>
  </conditionalFormatting>
  <conditionalFormatting sqref="L28:M28 I17:P26">
    <cfRule type="cellIs" priority="30" dxfId="6" operator="equal" stopIfTrue="1">
      <formula>"+"</formula>
    </cfRule>
  </conditionalFormatting>
  <conditionalFormatting sqref="I24:K27 I17:K18 I21:K22 L17:M28 N17:P18 N21:P22 N24:P27">
    <cfRule type="cellIs" priority="4" dxfId="2" operator="equal" stopIfTrue="1">
      <formula>"+"</formula>
    </cfRule>
    <cfRule type="cellIs" priority="6" dxfId="2" operator="equal" stopIfTrue="1">
      <formula>"＋"</formula>
    </cfRule>
  </conditionalFormatting>
  <conditionalFormatting sqref="I28:K28">
    <cfRule type="cellIs" priority="2" dxfId="6" operator="equal" stopIfTrue="1">
      <formula>"実施"</formula>
    </cfRule>
  </conditionalFormatting>
  <conditionalFormatting sqref="N28:P28">
    <cfRule type="cellIs" priority="1" dxfId="6" operator="equal" stopIfTrue="1">
      <formula>"実施"</formula>
    </cfRule>
  </conditionalFormatting>
  <dataValidations count="4">
    <dataValidation type="list" allowBlank="1" showInputMessage="1" showErrorMessage="1" sqref="B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K13 N13:P13">
      <formula1>"100%,80%,60%, ,"</formula1>
    </dataValidation>
    <dataValidation type="list" allowBlank="1" showInputMessage="1" showErrorMessage="1" sqref="I16:K16 N16:P16">
      <formula1>"+"</formula1>
    </dataValidation>
  </dataValidations>
  <printOptions/>
  <pageMargins left="0.16" right="0" top="0.2" bottom="0.65" header="0.2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2019-10-03T04:34:22Z</cp:lastPrinted>
  <dcterms:created xsi:type="dcterms:W3CDTF">2008-11-30T10:59:24Z</dcterms:created>
  <dcterms:modified xsi:type="dcterms:W3CDTF">2020-10-08T00:41:02Z</dcterms:modified>
  <cp:category/>
  <cp:version/>
  <cp:contentType/>
  <cp:contentStatus/>
</cp:coreProperties>
</file>