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300" activeTab="0"/>
  </bookViews>
  <sheets>
    <sheet name="1-17" sheetId="1" r:id="rId1"/>
  </sheets>
  <definedNames>
    <definedName name="_xlnm.Print_Area" localSheetId="0">'1-17'!$A$1:$S$34</definedName>
    <definedName name="Z_5AF54F3A_B2B8_471F_9DC3_488F93E85E4A_.wvu.Cols" localSheetId="0" hidden="1">'1-17'!$T:$IV</definedName>
    <definedName name="Z_5AF54F3A_B2B8_471F_9DC3_488F93E85E4A_.wvu.FilterData" localSheetId="0" hidden="1">'1-17'!$M$4:$O$5</definedName>
    <definedName name="Z_5AF54F3A_B2B8_471F_9DC3_488F93E85E4A_.wvu.PrintArea" localSheetId="0" hidden="1">'1-17'!$A$1:$S$34</definedName>
    <definedName name="Z_5AF54F3A_B2B8_471F_9DC3_488F93E85E4A_.wvu.Rows" localSheetId="0" hidden="1">'1-17'!#REF!,'1-17'!#REF!</definedName>
    <definedName name="Z_6FE1FD3C_2396_4D4A_9A08_E4DD022E692A_.wvu.Cols" localSheetId="0" hidden="1">'1-17'!$T:$IV</definedName>
    <definedName name="Z_6FE1FD3C_2396_4D4A_9A08_E4DD022E692A_.wvu.FilterData" localSheetId="0" hidden="1">'1-17'!$M$4:$O$5</definedName>
    <definedName name="Z_6FE1FD3C_2396_4D4A_9A08_E4DD022E692A_.wvu.PrintArea" localSheetId="0" hidden="1">'1-17'!$A$1:$S$34</definedName>
    <definedName name="Z_6FE1FD3C_2396_4D4A_9A08_E4DD022E692A_.wvu.Rows" localSheetId="0" hidden="1">'1-17'!#REF!,'1-17'!#REF!</definedName>
  </definedNames>
  <calcPr fullCalcOnLoad="1"/>
</workbook>
</file>

<file path=xl/sharedStrings.xml><?xml version="1.0" encoding="utf-8"?>
<sst xmlns="http://schemas.openxmlformats.org/spreadsheetml/2006/main" count="85" uniqueCount="75">
  <si>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</si>
  <si>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</si>
  <si>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</si>
  <si>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</si>
  <si>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</si>
  <si>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</si>
  <si>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</si>
  <si>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</si>
  <si>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</si>
  <si>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</si>
  <si>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</si>
  <si>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</si>
  <si>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</si>
  <si>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</si>
  <si>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</si>
  <si>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</si>
  <si>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CPT-11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</si>
  <si>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</si>
  <si>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</si>
  <si>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</si>
  <si>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</si>
  <si>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</si>
  <si>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</si>
  <si>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</si>
  <si>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</si>
  <si>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</si>
  <si>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</si>
  <si>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</si>
  <si>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</si>
  <si>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③</t>
  </si>
  <si>
    <t>(ライン内フラッシュ用)</t>
  </si>
  <si>
    <t>計算投与量(mg/body)</t>
  </si>
  <si>
    <t xml:space="preserve">5FU </t>
  </si>
  <si>
    <t>b.i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</si>
  <si>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</si>
  <si>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</si>
  <si>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</si>
  <si>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mg＋5%Glu</t>
  </si>
  <si>
    <t>ml</t>
  </si>
  <si>
    <t xml:space="preserve"> ﾚﾎﾞﾎﾘﾅｰﾄ</t>
  </si>
  <si>
    <t>mg＋生食</t>
  </si>
  <si>
    <t>ml</t>
  </si>
  <si>
    <t>mg＋生食</t>
  </si>
  <si>
    <t>5%Glu 50ml</t>
  </si>
  <si>
    <t>30分      (点滴静注)</t>
  </si>
  <si>
    <t>day</t>
  </si>
  <si>
    <t>hr</t>
  </si>
  <si>
    <t>cm</t>
  </si>
  <si>
    <t>kg</t>
  </si>
  <si>
    <t xml:space="preserve">5FU </t>
  </si>
  <si>
    <t>1-2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</si>
  <si>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</si>
  <si>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⑤</t>
  </si>
  <si>
    <t>②-a</t>
  </si>
  <si>
    <t>②-b</t>
  </si>
  <si>
    <t>a=120分 (点滴静注)</t>
  </si>
  <si>
    <t>b=90分  (点滴静注)</t>
  </si>
  <si>
    <t>a.b同時に投与</t>
  </si>
  <si>
    <t>④</t>
  </si>
  <si>
    <t>②-aの後   (全開で急速静注)</t>
  </si>
  <si>
    <t>以上　末梢静脈より</t>
  </si>
  <si>
    <t>ﾌﾟﾛﾄｺｰﾙ1-17:mFOLFIRI療法(末梢用）(2週毎)</t>
  </si>
  <si>
    <t>+</t>
  </si>
  <si>
    <t>23時間    (持続静注)</t>
  </si>
  <si>
    <t>生食　50ml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</si>
  <si>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</si>
  <si>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ｲﾘﾉﾃｶﾝ</t>
  </si>
  <si>
    <t>ﾌﾙｵﾛｳﾗｼﾙ</t>
  </si>
  <si>
    <t>処方考慮</t>
  </si>
  <si>
    <t>day2,3</t>
  </si>
  <si>
    <t>ﾃﾞｶﾄﾞﾛﾝ</t>
  </si>
  <si>
    <t>8mg/日</t>
  </si>
  <si>
    <t>ｱｻﾞｾﾄﾛﾝ10mg + ﾃﾞｷｻｰﾄ 9.9mg + 生食 50ml</t>
  </si>
  <si>
    <t>③(ﾌﾙｵﾛｳﾗｼﾙ)の後(急速静注)</t>
  </si>
  <si>
    <t>②-b(ｲﾘﾉﾃｶﾝ)の後(急速静注)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</si>
</sst>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8" fontId="1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78" fontId="17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1" fillId="0" borderId="11" xfId="6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/>
      <protection/>
    </xf>
    <xf numFmtId="177" fontId="12" fillId="0" borderId="14" xfId="61" applyNumberFormat="1" applyFont="1" applyFill="1" applyBorder="1" applyAlignment="1">
      <alignment horizontal="center"/>
      <protection/>
    </xf>
    <xf numFmtId="0" fontId="28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 locked="0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78" fontId="8" fillId="35" borderId="16" xfId="61" applyNumberFormat="1" applyFont="1" applyFill="1" applyBorder="1" applyAlignment="1" applyProtection="1">
      <alignment horizontal="center"/>
      <protection locked="0"/>
    </xf>
    <xf numFmtId="185" fontId="5" fillId="35" borderId="17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31" fillId="0" borderId="25" xfId="61" applyFont="1" applyFill="1" applyBorder="1" applyAlignment="1">
      <alignment horizontal="left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31" fillId="0" borderId="31" xfId="61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178" fontId="1" fillId="34" borderId="32" xfId="0" applyNumberFormat="1" applyFont="1" applyFill="1" applyBorder="1" applyAlignment="1">
      <alignment vertical="center"/>
    </xf>
    <xf numFmtId="178" fontId="10" fillId="34" borderId="0" xfId="0" applyNumberFormat="1" applyFont="1" applyFill="1" applyAlignment="1">
      <alignment vertical="center"/>
    </xf>
    <xf numFmtId="178" fontId="2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4" xfId="0" applyFont="1" applyFill="1" applyBorder="1" applyAlignment="1" applyProtection="1">
      <alignment vertical="center"/>
      <protection/>
    </xf>
    <xf numFmtId="178" fontId="5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0" fillId="34" borderId="36" xfId="0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13" fillId="35" borderId="17" xfId="0" applyNumberFormat="1" applyFont="1" applyFill="1" applyBorder="1" applyAlignment="1" applyProtection="1">
      <alignment horizontal="center" vertical="center"/>
      <protection locked="0"/>
    </xf>
    <xf numFmtId="9" fontId="13" fillId="35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85" fontId="5" fillId="35" borderId="16" xfId="0" applyNumberFormat="1" applyFont="1" applyFill="1" applyBorder="1" applyAlignment="1" applyProtection="1">
      <alignment vertical="center" shrinkToFit="1"/>
      <protection locked="0"/>
    </xf>
    <xf numFmtId="0" fontId="19" fillId="35" borderId="33" xfId="0" applyFont="1" applyFill="1" applyBorder="1" applyAlignment="1" applyProtection="1">
      <alignment horizontal="center" vertical="center"/>
      <protection locked="0"/>
    </xf>
    <xf numFmtId="0" fontId="19" fillId="35" borderId="4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1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185" fontId="5" fillId="35" borderId="18" xfId="0" applyNumberFormat="1" applyFont="1" applyFill="1" applyBorder="1" applyAlignment="1" applyProtection="1">
      <alignment horizontal="center" vertical="center" shrinkToFit="1"/>
      <protection locked="0"/>
    </xf>
    <xf numFmtId="9" fontId="13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>
      <alignment horizontal="center" vertical="center"/>
    </xf>
    <xf numFmtId="185" fontId="5" fillId="34" borderId="32" xfId="0" applyNumberFormat="1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27" fillId="34" borderId="32" xfId="0" applyFont="1" applyFill="1" applyBorder="1" applyAlignment="1" applyProtection="1">
      <alignment horizontal="center" vertical="center"/>
      <protection locked="0"/>
    </xf>
    <xf numFmtId="0" fontId="33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178" fontId="5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178" fontId="5" fillId="0" borderId="49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23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left" vertical="center"/>
      <protection locked="0"/>
    </xf>
    <xf numFmtId="0" fontId="26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1" fillId="35" borderId="53" xfId="0" applyFont="1" applyFill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8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9" fillId="35" borderId="51" xfId="0" applyFont="1" applyFill="1" applyBorder="1" applyAlignment="1" applyProtection="1">
      <alignment horizontal="center" vertical="center"/>
      <protection locked="0"/>
    </xf>
    <xf numFmtId="0" fontId="29" fillId="35" borderId="52" xfId="0" applyFont="1" applyFill="1" applyBorder="1" applyAlignment="1" applyProtection="1">
      <alignment horizontal="center" vertical="center"/>
      <protection locked="0"/>
    </xf>
    <xf numFmtId="0" fontId="26" fillId="34" borderId="49" xfId="0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1" fillId="0" borderId="18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14" fontId="16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2" fillId="0" borderId="40" xfId="0" applyFont="1" applyFill="1" applyBorder="1" applyAlignment="1" applyProtection="1">
      <alignment horizontal="center" vertical="center" shrinkToFit="1"/>
      <protection locked="0"/>
    </xf>
    <xf numFmtId="0" fontId="23" fillId="0" borderId="62" xfId="0" applyFont="1" applyFill="1" applyBorder="1" applyAlignment="1" applyProtection="1">
      <alignment horizontal="center" vertical="center" shrinkToFit="1"/>
      <protection locked="0"/>
    </xf>
    <xf numFmtId="178" fontId="19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54" xfId="0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35" borderId="6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35" borderId="24" xfId="0" applyFont="1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27" fillId="35" borderId="16" xfId="0" applyFont="1" applyFill="1" applyBorder="1" applyAlignment="1" applyProtection="1">
      <alignment horizontal="center" vertical="center"/>
      <protection locked="0"/>
    </xf>
    <xf numFmtId="0" fontId="27" fillId="35" borderId="14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086100" y="7381875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9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9696450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9696450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9696450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30" name="Line 30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9696450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34" name="Line 34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36" name="Line 36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161925</xdr:rowOff>
    </xdr:from>
    <xdr:to>
      <xdr:col>19</xdr:col>
      <xdr:colOff>0</xdr:colOff>
      <xdr:row>29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9696450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18</xdr:row>
      <xdr:rowOff>38100</xdr:rowOff>
    </xdr:from>
    <xdr:to>
      <xdr:col>2</xdr:col>
      <xdr:colOff>1352550</xdr:colOff>
      <xdr:row>19</xdr:row>
      <xdr:rowOff>247650</xdr:rowOff>
    </xdr:to>
    <xdr:sp>
      <xdr:nvSpPr>
        <xdr:cNvPr id="39" name="AutoShape 162"/>
        <xdr:cNvSpPr>
          <a:spLocks/>
        </xdr:cNvSpPr>
      </xdr:nvSpPr>
      <xdr:spPr>
        <a:xfrm>
          <a:off x="1571625" y="3819525"/>
          <a:ext cx="133350" cy="4857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0.85546875" style="83" customWidth="1"/>
    <col min="2" max="2" width="4.421875" style="83" customWidth="1"/>
    <col min="3" max="3" width="20.57421875" style="83" customWidth="1"/>
    <col min="4" max="4" width="10.57421875" style="83" customWidth="1"/>
    <col min="5" max="5" width="9.8515625" style="87" customWidth="1"/>
    <col min="6" max="6" width="10.00390625" style="83" customWidth="1"/>
    <col min="7" max="7" width="6.421875" style="88" customWidth="1"/>
    <col min="8" max="8" width="3.28125" style="83" customWidth="1"/>
    <col min="9" max="12" width="7.57421875" style="83" customWidth="1"/>
    <col min="13" max="13" width="7.140625" style="83" customWidth="1"/>
    <col min="14" max="17" width="7.57421875" style="83" customWidth="1"/>
    <col min="18" max="18" width="7.140625" style="83" customWidth="1"/>
    <col min="19" max="19" width="4.57421875" style="83" customWidth="1"/>
    <col min="20" max="20" width="3.7109375" style="86" hidden="1" customWidth="1"/>
    <col min="21" max="21" width="3.8515625" style="89" hidden="1" customWidth="1"/>
    <col min="22" max="22" width="4.7109375" style="86" hidden="1" customWidth="1"/>
    <col min="23" max="24" width="3.421875" style="86" hidden="1" customWidth="1"/>
    <col min="25" max="25" width="5.28125" style="86" hidden="1" customWidth="1"/>
    <col min="26" max="26" width="3.8515625" style="86" hidden="1" customWidth="1"/>
    <col min="27" max="27" width="5.28125" style="86" hidden="1" customWidth="1"/>
    <col min="28" max="28" width="4.7109375" style="86" hidden="1" customWidth="1"/>
    <col min="29" max="33" width="5.28125" style="86" hidden="1" customWidth="1"/>
    <col min="34" max="34" width="4.28125" style="86" hidden="1" customWidth="1"/>
    <col min="35" max="16384" width="0" style="83" hidden="1" customWidth="1"/>
  </cols>
  <sheetData>
    <row r="1" spans="1:34" ht="24">
      <c r="A1" s="8"/>
      <c r="B1" s="2" t="s">
        <v>65</v>
      </c>
      <c r="C1" s="133"/>
      <c r="D1" s="3"/>
      <c r="E1" s="4"/>
      <c r="F1" s="5"/>
      <c r="G1" s="6"/>
      <c r="H1" s="5"/>
      <c r="I1" s="8"/>
      <c r="J1" s="7" t="s">
        <v>61</v>
      </c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4"/>
      <c r="D2" s="25"/>
      <c r="E2" s="26"/>
      <c r="F2" s="18"/>
      <c r="G2" s="27"/>
      <c r="H2" s="18"/>
      <c r="I2" s="77"/>
      <c r="J2" s="19"/>
      <c r="K2" s="28"/>
      <c r="L2" s="18"/>
      <c r="M2" s="18"/>
      <c r="N2" s="18"/>
      <c r="O2" s="28"/>
      <c r="P2" s="18"/>
      <c r="Q2" s="18"/>
      <c r="R2" s="19"/>
      <c r="S2" s="19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3" t="s">
        <v>21</v>
      </c>
      <c r="D3" s="167"/>
      <c r="E3" s="168"/>
      <c r="F3" s="169"/>
      <c r="G3" s="161"/>
      <c r="H3" s="162"/>
      <c r="I3" s="170" t="s">
        <v>27</v>
      </c>
      <c r="J3" s="171"/>
      <c r="K3" s="171"/>
      <c r="L3" s="172"/>
      <c r="M3" s="173" t="s">
        <v>31</v>
      </c>
      <c r="N3" s="174"/>
      <c r="O3" s="175"/>
      <c r="P3" s="173" t="s">
        <v>18</v>
      </c>
      <c r="Q3" s="176"/>
      <c r="R3" s="177"/>
      <c r="S3" s="19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163" t="s">
        <v>4</v>
      </c>
      <c r="D4" s="152"/>
      <c r="E4" s="153"/>
      <c r="F4" s="154"/>
      <c r="G4" s="161"/>
      <c r="H4" s="162"/>
      <c r="I4" s="72" t="s">
        <v>6</v>
      </c>
      <c r="J4" s="67" t="s">
        <v>51</v>
      </c>
      <c r="K4" s="67" t="s">
        <v>45</v>
      </c>
      <c r="L4" s="68" t="s">
        <v>46</v>
      </c>
      <c r="M4" s="69">
        <v>1</v>
      </c>
      <c r="N4" s="70">
        <v>0.8</v>
      </c>
      <c r="O4" s="71">
        <v>0.6</v>
      </c>
      <c r="P4" s="116" t="s">
        <v>10</v>
      </c>
      <c r="Q4" s="178"/>
      <c r="R4" s="179"/>
      <c r="S4" s="19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186"/>
      <c r="D5" s="155"/>
      <c r="E5" s="156"/>
      <c r="F5" s="157"/>
      <c r="G5" s="161"/>
      <c r="H5" s="162"/>
      <c r="I5" s="47" t="s">
        <v>16</v>
      </c>
      <c r="J5" s="21">
        <v>150</v>
      </c>
      <c r="K5" s="21">
        <v>1</v>
      </c>
      <c r="L5" s="61">
        <v>1.5</v>
      </c>
      <c r="M5" s="58">
        <f>R8*J5</f>
        <v>0</v>
      </c>
      <c r="N5" s="16">
        <f>M5*0.8</f>
        <v>0</v>
      </c>
      <c r="O5" s="63">
        <f>M5*0.6</f>
        <v>0</v>
      </c>
      <c r="P5" s="117" t="s">
        <v>19</v>
      </c>
      <c r="Q5" s="165"/>
      <c r="R5" s="166"/>
      <c r="S5" s="18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9"/>
      <c r="B6" s="19"/>
      <c r="C6" s="163" t="s">
        <v>3</v>
      </c>
      <c r="D6" s="187"/>
      <c r="E6" s="188"/>
      <c r="F6" s="189"/>
      <c r="G6" s="161"/>
      <c r="H6" s="162"/>
      <c r="I6" s="45" t="s">
        <v>20</v>
      </c>
      <c r="J6" s="22">
        <v>200</v>
      </c>
      <c r="K6" s="22">
        <v>1</v>
      </c>
      <c r="L6" s="62">
        <v>2</v>
      </c>
      <c r="M6" s="59">
        <f>R8*J6</f>
        <v>0</v>
      </c>
      <c r="N6" s="17" t="s">
        <v>23</v>
      </c>
      <c r="O6" s="64" t="s">
        <v>23</v>
      </c>
      <c r="P6" s="66" t="s">
        <v>11</v>
      </c>
      <c r="Q6" s="37" t="s">
        <v>47</v>
      </c>
      <c r="R6" s="54"/>
      <c r="S6" s="18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9"/>
      <c r="B7" s="19"/>
      <c r="C7" s="186"/>
      <c r="D7" s="158"/>
      <c r="E7" s="159"/>
      <c r="F7" s="160"/>
      <c r="G7" s="161"/>
      <c r="H7" s="162"/>
      <c r="I7" s="45" t="s">
        <v>32</v>
      </c>
      <c r="J7" s="22">
        <v>400</v>
      </c>
      <c r="K7" s="22">
        <v>1</v>
      </c>
      <c r="L7" s="62" t="s">
        <v>33</v>
      </c>
      <c r="M7" s="59">
        <f>R8*J7</f>
        <v>0</v>
      </c>
      <c r="N7" s="17">
        <f>M7*0.8</f>
        <v>0</v>
      </c>
      <c r="O7" s="64">
        <f>M7*0.6</f>
        <v>0</v>
      </c>
      <c r="P7" s="66" t="s">
        <v>12</v>
      </c>
      <c r="Q7" s="37" t="s">
        <v>48</v>
      </c>
      <c r="R7" s="54"/>
      <c r="S7" s="18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>
      <c r="A8" s="19"/>
      <c r="B8" s="19"/>
      <c r="C8" s="163" t="s">
        <v>2</v>
      </c>
      <c r="D8" s="190"/>
      <c r="E8" s="191"/>
      <c r="F8" s="193"/>
      <c r="G8" s="161"/>
      <c r="H8" s="162"/>
      <c r="I8" s="46" t="s">
        <v>49</v>
      </c>
      <c r="J8" s="38">
        <v>2400</v>
      </c>
      <c r="K8" s="29" t="s">
        <v>50</v>
      </c>
      <c r="L8" s="73">
        <v>46</v>
      </c>
      <c r="M8" s="60">
        <f>R8*J8</f>
        <v>0</v>
      </c>
      <c r="N8" s="30">
        <f>M8*0.8</f>
        <v>0</v>
      </c>
      <c r="O8" s="65">
        <f>M8*0.6</f>
        <v>0</v>
      </c>
      <c r="P8" s="74" t="s">
        <v>13</v>
      </c>
      <c r="Q8" s="39" t="s">
        <v>34</v>
      </c>
      <c r="R8" s="40">
        <f>POWER(R7,0.425)*POWER(R6,0.725)*71.84/10000</f>
        <v>0</v>
      </c>
      <c r="S8" s="18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9"/>
      <c r="B9" s="19"/>
      <c r="C9" s="164"/>
      <c r="D9" s="192"/>
      <c r="E9" s="192"/>
      <c r="F9" s="194"/>
      <c r="G9" s="161"/>
      <c r="H9" s="162"/>
      <c r="I9" s="19"/>
      <c r="J9" s="19"/>
      <c r="K9" s="19"/>
      <c r="L9" s="19"/>
      <c r="M9" s="19"/>
      <c r="N9" s="19"/>
      <c r="O9" s="19"/>
      <c r="P9" s="19"/>
      <c r="Q9" s="19"/>
      <c r="R9" s="19"/>
      <c r="S9" s="18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9"/>
      <c r="B10" s="19"/>
      <c r="C10" s="20"/>
      <c r="D10" s="148"/>
      <c r="E10" s="148"/>
      <c r="F10" s="149"/>
      <c r="G10" s="184"/>
      <c r="H10" s="185"/>
      <c r="I10" s="41" t="s">
        <v>25</v>
      </c>
      <c r="J10" s="19"/>
      <c r="K10" s="19"/>
      <c r="L10" s="19"/>
      <c r="M10" s="19"/>
      <c r="N10" s="41" t="s">
        <v>17</v>
      </c>
      <c r="O10" s="19"/>
      <c r="P10" s="19"/>
      <c r="Q10" s="19"/>
      <c r="R10" s="19"/>
      <c r="S10" s="18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9"/>
      <c r="B11" s="33"/>
      <c r="C11" s="31" t="s">
        <v>24</v>
      </c>
      <c r="D11" s="195"/>
      <c r="E11" s="196"/>
      <c r="F11" s="76"/>
      <c r="G11" s="197" t="s">
        <v>0</v>
      </c>
      <c r="H11" s="198"/>
      <c r="I11" s="199">
        <v>1</v>
      </c>
      <c r="J11" s="200"/>
      <c r="K11" s="201">
        <f>I11+1</f>
        <v>2</v>
      </c>
      <c r="L11" s="202"/>
      <c r="M11" s="128"/>
      <c r="N11" s="201">
        <f>K11+1</f>
        <v>3</v>
      </c>
      <c r="O11" s="200"/>
      <c r="P11" s="201">
        <f>N11+1</f>
        <v>4</v>
      </c>
      <c r="Q11" s="200"/>
      <c r="R11" s="110" t="s">
        <v>5</v>
      </c>
      <c r="S11" s="19"/>
      <c r="T11" s="85"/>
      <c r="U11" s="86"/>
      <c r="V11" s="89"/>
    </row>
    <row r="12" spans="1:19" ht="15.75" customHeight="1">
      <c r="A12" s="19"/>
      <c r="B12" s="33"/>
      <c r="C12" s="32" t="s">
        <v>22</v>
      </c>
      <c r="D12" s="112"/>
      <c r="E12" s="113"/>
      <c r="F12" s="34"/>
      <c r="G12" s="180" t="s">
        <v>1</v>
      </c>
      <c r="H12" s="181"/>
      <c r="I12" s="55">
        <v>43831</v>
      </c>
      <c r="J12" s="56">
        <f>I12+1</f>
        <v>43832</v>
      </c>
      <c r="K12" s="56">
        <f>I12+14</f>
        <v>43845</v>
      </c>
      <c r="L12" s="123">
        <f>K12+1</f>
        <v>43846</v>
      </c>
      <c r="M12" s="129"/>
      <c r="N12" s="56">
        <f>K12+14</f>
        <v>43859</v>
      </c>
      <c r="O12" s="56">
        <f>N12+1</f>
        <v>43860</v>
      </c>
      <c r="P12" s="56">
        <f>N12+14</f>
        <v>43873</v>
      </c>
      <c r="Q12" s="56">
        <f>P12+1</f>
        <v>43874</v>
      </c>
      <c r="R12" s="111"/>
      <c r="S12" s="19"/>
    </row>
    <row r="13" spans="1:19" ht="15.75" customHeight="1">
      <c r="A13" s="19"/>
      <c r="B13" s="33"/>
      <c r="C13" s="57" t="s">
        <v>35</v>
      </c>
      <c r="D13" s="182"/>
      <c r="E13" s="183"/>
      <c r="F13" s="42"/>
      <c r="G13" s="180" t="s">
        <v>14</v>
      </c>
      <c r="H13" s="181"/>
      <c r="I13" s="104">
        <v>1</v>
      </c>
      <c r="J13" s="105">
        <v>1</v>
      </c>
      <c r="K13" s="105">
        <v>1</v>
      </c>
      <c r="L13" s="124">
        <v>1</v>
      </c>
      <c r="M13" s="130"/>
      <c r="N13" s="105">
        <v>1</v>
      </c>
      <c r="O13" s="105">
        <v>1</v>
      </c>
      <c r="P13" s="105">
        <v>1</v>
      </c>
      <c r="Q13" s="105">
        <v>1</v>
      </c>
      <c r="R13" s="207"/>
      <c r="S13" s="19"/>
    </row>
    <row r="14" spans="1:19" ht="15.75" customHeight="1" thickBot="1">
      <c r="A14" s="19"/>
      <c r="B14" s="33"/>
      <c r="C14" s="120"/>
      <c r="D14" s="121"/>
      <c r="E14" s="122"/>
      <c r="F14" s="42"/>
      <c r="G14" s="180" t="s">
        <v>7</v>
      </c>
      <c r="H14" s="181"/>
      <c r="I14" s="106"/>
      <c r="J14" s="106"/>
      <c r="K14" s="106"/>
      <c r="L14" s="125"/>
      <c r="M14" s="131"/>
      <c r="N14" s="106"/>
      <c r="O14" s="106"/>
      <c r="P14" s="106"/>
      <c r="Q14" s="106"/>
      <c r="R14" s="208"/>
      <c r="S14" s="19"/>
    </row>
    <row r="15" spans="1:19" ht="15.75" customHeight="1" thickTop="1">
      <c r="A15" s="19"/>
      <c r="B15" s="19"/>
      <c r="C15" s="19"/>
      <c r="D15" s="48"/>
      <c r="E15" s="35"/>
      <c r="F15" s="42"/>
      <c r="G15" s="210" t="s">
        <v>15</v>
      </c>
      <c r="H15" s="181"/>
      <c r="I15" s="107"/>
      <c r="J15" s="108"/>
      <c r="K15" s="108"/>
      <c r="L15" s="126"/>
      <c r="M15" s="131"/>
      <c r="N15" s="108"/>
      <c r="O15" s="108"/>
      <c r="P15" s="108"/>
      <c r="Q15" s="108"/>
      <c r="R15" s="208"/>
      <c r="S15" s="19"/>
    </row>
    <row r="16" spans="1:19" ht="19.5" customHeight="1" thickBot="1">
      <c r="A16" s="19"/>
      <c r="B16" s="19"/>
      <c r="C16" s="84" t="s">
        <v>9</v>
      </c>
      <c r="D16" s="211" t="s">
        <v>8</v>
      </c>
      <c r="E16" s="211"/>
      <c r="F16" s="211"/>
      <c r="G16" s="212" t="s">
        <v>28</v>
      </c>
      <c r="H16" s="213"/>
      <c r="I16" s="109" t="s">
        <v>62</v>
      </c>
      <c r="J16" s="109" t="s">
        <v>62</v>
      </c>
      <c r="K16" s="109"/>
      <c r="L16" s="127"/>
      <c r="M16" s="131"/>
      <c r="N16" s="109"/>
      <c r="O16" s="109"/>
      <c r="P16" s="109"/>
      <c r="Q16" s="109"/>
      <c r="R16" s="209"/>
      <c r="S16" s="19"/>
    </row>
    <row r="17" spans="1:38" s="143" customFormat="1" ht="21.75" customHeight="1">
      <c r="A17" s="134"/>
      <c r="B17" s="108" t="s">
        <v>36</v>
      </c>
      <c r="C17" s="135" t="s">
        <v>44</v>
      </c>
      <c r="D17" s="136" t="s">
        <v>72</v>
      </c>
      <c r="E17" s="137"/>
      <c r="F17" s="136"/>
      <c r="G17" s="136"/>
      <c r="H17" s="138"/>
      <c r="I17" s="97" t="str">
        <f>TEXT(I16,I16)</f>
        <v>+</v>
      </c>
      <c r="J17" s="97"/>
      <c r="K17" s="97">
        <f>TEXT(K16,K16)</f>
      </c>
      <c r="L17" s="98"/>
      <c r="M17" s="139"/>
      <c r="N17" s="97">
        <f>TEXT(N16,N16)</f>
      </c>
      <c r="O17" s="97"/>
      <c r="P17" s="97">
        <f>TEXT(P16,P16)</f>
      </c>
      <c r="Q17" s="98"/>
      <c r="R17" s="140"/>
      <c r="S17" s="134"/>
      <c r="T17" s="141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1"/>
      <c r="AI17" s="141"/>
      <c r="AJ17" s="141"/>
      <c r="AK17" s="141"/>
      <c r="AL17" s="141"/>
    </row>
    <row r="18" spans="1:38" s="143" customFormat="1" ht="21.75" customHeight="1">
      <c r="A18" s="134"/>
      <c r="B18" s="108"/>
      <c r="C18" s="144"/>
      <c r="D18" s="145"/>
      <c r="E18" s="146"/>
      <c r="F18" s="145"/>
      <c r="G18" s="145"/>
      <c r="H18" s="147"/>
      <c r="I18" s="97"/>
      <c r="J18" s="97"/>
      <c r="K18" s="97"/>
      <c r="L18" s="99"/>
      <c r="M18" s="139"/>
      <c r="N18" s="97"/>
      <c r="O18" s="97"/>
      <c r="P18" s="97"/>
      <c r="Q18" s="99"/>
      <c r="R18" s="150" t="s">
        <v>68</v>
      </c>
      <c r="S18" s="134"/>
      <c r="T18" s="141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1"/>
      <c r="AI18" s="141"/>
      <c r="AJ18" s="141"/>
      <c r="AK18" s="141"/>
      <c r="AL18" s="141"/>
    </row>
    <row r="19" spans="1:38" ht="21.75" customHeight="1">
      <c r="A19" s="19"/>
      <c r="B19" s="14" t="s">
        <v>53</v>
      </c>
      <c r="C19" s="80" t="s">
        <v>55</v>
      </c>
      <c r="D19" s="81" t="s">
        <v>39</v>
      </c>
      <c r="E19" s="78">
        <f>ROUND(M6,-1)</f>
        <v>0</v>
      </c>
      <c r="F19" s="12" t="s">
        <v>37</v>
      </c>
      <c r="G19" s="13">
        <v>250</v>
      </c>
      <c r="H19" s="43" t="s">
        <v>38</v>
      </c>
      <c r="I19" s="97" t="str">
        <f>TEXT(I16,I16)</f>
        <v>+</v>
      </c>
      <c r="J19" s="97"/>
      <c r="K19" s="97">
        <f>TEXT(K16,K16)</f>
      </c>
      <c r="L19" s="99"/>
      <c r="M19" s="95"/>
      <c r="N19" s="97">
        <f>TEXT(N16,N16)</f>
      </c>
      <c r="O19" s="97"/>
      <c r="P19" s="97">
        <f>TEXT(P16,P16)</f>
      </c>
      <c r="Q19" s="99"/>
      <c r="R19" s="151" t="s">
        <v>69</v>
      </c>
      <c r="S19" s="36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I19" s="86"/>
      <c r="AJ19" s="86"/>
      <c r="AK19" s="86"/>
      <c r="AL19" s="86"/>
    </row>
    <row r="20" spans="1:38" ht="21.75" customHeight="1">
      <c r="A20" s="19"/>
      <c r="B20" s="14" t="s">
        <v>54</v>
      </c>
      <c r="C20" s="80" t="s">
        <v>56</v>
      </c>
      <c r="D20" s="96" t="s">
        <v>66</v>
      </c>
      <c r="E20" s="78">
        <f>ROUND(M5,-1)</f>
        <v>0</v>
      </c>
      <c r="F20" s="12" t="s">
        <v>37</v>
      </c>
      <c r="G20" s="13">
        <v>250</v>
      </c>
      <c r="H20" s="43" t="s">
        <v>38</v>
      </c>
      <c r="I20" s="97" t="str">
        <f>TEXT(I16,I16)</f>
        <v>+</v>
      </c>
      <c r="J20" s="97"/>
      <c r="K20" s="97">
        <f>TEXT(K16,K16)</f>
      </c>
      <c r="L20" s="99"/>
      <c r="M20" s="95"/>
      <c r="N20" s="97">
        <f>TEXT(N16,N16)</f>
      </c>
      <c r="O20" s="97"/>
      <c r="P20" s="97">
        <f>TEXT(P16,P16)</f>
      </c>
      <c r="Q20" s="99"/>
      <c r="R20" s="151" t="s">
        <v>70</v>
      </c>
      <c r="S20" s="49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6"/>
      <c r="AJ20" s="86"/>
      <c r="AK20" s="86"/>
      <c r="AL20" s="86"/>
    </row>
    <row r="21" spans="1:38" ht="21.75" customHeight="1">
      <c r="A21" s="19"/>
      <c r="B21" s="108"/>
      <c r="C21" s="82" t="s">
        <v>57</v>
      </c>
      <c r="D21" s="114"/>
      <c r="E21" s="15"/>
      <c r="F21" s="10"/>
      <c r="G21" s="11"/>
      <c r="H21" s="44"/>
      <c r="I21" s="100"/>
      <c r="J21" s="100"/>
      <c r="K21" s="100"/>
      <c r="L21" s="101"/>
      <c r="M21" s="95"/>
      <c r="N21" s="100"/>
      <c r="O21" s="100"/>
      <c r="P21" s="100"/>
      <c r="Q21" s="101"/>
      <c r="R21" s="151" t="s">
        <v>71</v>
      </c>
      <c r="S21" s="36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I21" s="86"/>
      <c r="AJ21" s="86"/>
      <c r="AK21" s="86"/>
      <c r="AL21" s="86"/>
    </row>
    <row r="22" spans="1:38" ht="17.25" customHeight="1">
      <c r="A22" s="19"/>
      <c r="B22" s="108"/>
      <c r="C22" s="82"/>
      <c r="D22" s="10"/>
      <c r="E22" s="15"/>
      <c r="F22" s="10"/>
      <c r="G22" s="11"/>
      <c r="H22" s="44"/>
      <c r="I22" s="100"/>
      <c r="J22" s="100"/>
      <c r="K22" s="100"/>
      <c r="L22" s="101"/>
      <c r="M22" s="95"/>
      <c r="N22" s="100"/>
      <c r="O22" s="100"/>
      <c r="P22" s="100"/>
      <c r="Q22" s="101"/>
      <c r="R22" s="53"/>
      <c r="S22" s="36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I22" s="86"/>
      <c r="AJ22" s="86"/>
      <c r="AK22" s="86"/>
      <c r="AL22" s="86"/>
    </row>
    <row r="24" spans="1:38" ht="21.75" customHeight="1">
      <c r="A24" s="19"/>
      <c r="B24" s="14" t="s">
        <v>29</v>
      </c>
      <c r="C24" s="80" t="s">
        <v>59</v>
      </c>
      <c r="D24" s="75" t="s">
        <v>67</v>
      </c>
      <c r="E24" s="78">
        <f>ROUND(M7,-1)</f>
        <v>0</v>
      </c>
      <c r="F24" s="12" t="s">
        <v>40</v>
      </c>
      <c r="G24" s="13">
        <v>50</v>
      </c>
      <c r="H24" s="43" t="s">
        <v>41</v>
      </c>
      <c r="I24" s="97" t="str">
        <f>TEXT(I16,I16)</f>
        <v>+</v>
      </c>
      <c r="J24" s="97"/>
      <c r="K24" s="97">
        <f>TEXT(K16,K16)</f>
      </c>
      <c r="L24" s="101"/>
      <c r="M24" s="95"/>
      <c r="N24" s="97">
        <f>TEXT(N16,N16)</f>
      </c>
      <c r="O24" s="97"/>
      <c r="P24" s="97">
        <f>TEXT(P16,P16)</f>
      </c>
      <c r="Q24" s="101"/>
      <c r="R24" s="53"/>
      <c r="S24" s="36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I24" s="86"/>
      <c r="AJ24" s="86"/>
      <c r="AK24" s="86"/>
      <c r="AL24" s="86"/>
    </row>
    <row r="25" spans="1:38" ht="17.25" customHeight="1">
      <c r="A25" s="19"/>
      <c r="B25" s="108"/>
      <c r="C25" s="82"/>
      <c r="D25" s="114"/>
      <c r="E25" s="15"/>
      <c r="F25" s="10"/>
      <c r="G25" s="11"/>
      <c r="H25" s="44"/>
      <c r="I25" s="100"/>
      <c r="J25" s="100"/>
      <c r="K25" s="100"/>
      <c r="L25" s="101"/>
      <c r="M25" s="95"/>
      <c r="N25" s="100"/>
      <c r="O25" s="100"/>
      <c r="P25" s="100"/>
      <c r="Q25" s="101"/>
      <c r="R25" s="53"/>
      <c r="S25" s="36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I25" s="86"/>
      <c r="AJ25" s="86"/>
      <c r="AK25" s="86"/>
      <c r="AL25" s="86"/>
    </row>
    <row r="26" spans="1:38" ht="17.25" customHeight="1">
      <c r="A26" s="19"/>
      <c r="B26" s="108"/>
      <c r="C26" s="82"/>
      <c r="D26" s="10"/>
      <c r="E26" s="15"/>
      <c r="F26" s="10"/>
      <c r="G26" s="11"/>
      <c r="H26" s="44"/>
      <c r="I26" s="100"/>
      <c r="J26" s="100"/>
      <c r="K26" s="100"/>
      <c r="L26" s="101"/>
      <c r="M26" s="95"/>
      <c r="N26" s="100"/>
      <c r="O26" s="100"/>
      <c r="P26" s="100"/>
      <c r="Q26" s="101"/>
      <c r="R26" s="53"/>
      <c r="S26" s="36"/>
      <c r="U26" s="86"/>
      <c r="AI26" s="86"/>
      <c r="AJ26" s="86"/>
      <c r="AK26" s="86"/>
      <c r="AL26" s="86"/>
    </row>
    <row r="27" spans="1:38" ht="21.75" customHeight="1">
      <c r="A27" s="19"/>
      <c r="B27" s="14" t="s">
        <v>52</v>
      </c>
      <c r="C27" s="80" t="s">
        <v>63</v>
      </c>
      <c r="D27" s="75" t="s">
        <v>67</v>
      </c>
      <c r="E27" s="78">
        <f>ROUND(M8,-1)/2</f>
        <v>0</v>
      </c>
      <c r="F27" s="12" t="s">
        <v>42</v>
      </c>
      <c r="G27" s="79">
        <f>230-E27/50</f>
        <v>230</v>
      </c>
      <c r="H27" s="43" t="s">
        <v>38</v>
      </c>
      <c r="I27" s="97" t="str">
        <f>TEXT(I16,I16)</f>
        <v>+</v>
      </c>
      <c r="J27" s="97" t="str">
        <f>TEXT(J16,J16)</f>
        <v>+</v>
      </c>
      <c r="K27" s="97">
        <f>TEXT(K16,K16)</f>
      </c>
      <c r="L27" s="99">
        <f>TEXT(L16,L16)</f>
      </c>
      <c r="M27" s="95"/>
      <c r="N27" s="97">
        <f>TEXT(N16,N16)</f>
      </c>
      <c r="O27" s="97">
        <f>TEXT(O16,O16)</f>
      </c>
      <c r="P27" s="97">
        <f>TEXT(P16,P16)</f>
      </c>
      <c r="Q27" s="99">
        <f>TEXT(Q16,Q16)</f>
      </c>
      <c r="R27" s="53"/>
      <c r="S27" s="36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I27" s="86"/>
      <c r="AJ27" s="86"/>
      <c r="AK27" s="86"/>
      <c r="AL27" s="86"/>
    </row>
    <row r="28" spans="1:38" ht="21.75" customHeight="1">
      <c r="A28" s="19"/>
      <c r="B28" s="108"/>
      <c r="C28" s="82"/>
      <c r="D28" s="10" t="s">
        <v>64</v>
      </c>
      <c r="E28" s="91" t="s">
        <v>30</v>
      </c>
      <c r="F28" s="10"/>
      <c r="G28" s="11"/>
      <c r="H28" s="44"/>
      <c r="I28" s="100"/>
      <c r="J28" s="97" t="str">
        <f>TEXT(J16,J16)</f>
        <v>+</v>
      </c>
      <c r="K28" s="100"/>
      <c r="L28" s="99">
        <f>TEXT(L16,L16)</f>
      </c>
      <c r="M28" s="95"/>
      <c r="N28" s="100"/>
      <c r="O28" s="97">
        <f>TEXT(O16,O16)</f>
      </c>
      <c r="P28" s="100"/>
      <c r="Q28" s="99">
        <f>TEXT(Q16,Q16)</f>
      </c>
      <c r="R28" s="53"/>
      <c r="S28" s="36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I28" s="86"/>
      <c r="AJ28" s="86"/>
      <c r="AK28" s="86"/>
      <c r="AL28" s="86"/>
    </row>
    <row r="29" spans="1:38" ht="17.25" customHeight="1">
      <c r="A29" s="19"/>
      <c r="B29" s="108"/>
      <c r="C29" s="82"/>
      <c r="D29" s="10"/>
      <c r="E29" s="15"/>
      <c r="F29" s="10"/>
      <c r="G29" s="11"/>
      <c r="H29" s="44"/>
      <c r="I29" s="100"/>
      <c r="J29" s="100"/>
      <c r="K29" s="100"/>
      <c r="L29" s="101"/>
      <c r="M29" s="95"/>
      <c r="N29" s="100"/>
      <c r="O29" s="100"/>
      <c r="P29" s="100"/>
      <c r="Q29" s="101"/>
      <c r="R29" s="53"/>
      <c r="S29" s="36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I29" s="86"/>
      <c r="AJ29" s="86"/>
      <c r="AK29" s="86"/>
      <c r="AL29" s="86"/>
    </row>
    <row r="30" spans="1:38" ht="21.75" customHeight="1">
      <c r="A30" s="19"/>
      <c r="B30" s="14" t="s">
        <v>29</v>
      </c>
      <c r="C30" s="80" t="s">
        <v>74</v>
      </c>
      <c r="D30" s="90" t="s">
        <v>43</v>
      </c>
      <c r="E30" s="91" t="s">
        <v>30</v>
      </c>
      <c r="F30" s="92"/>
      <c r="G30" s="93"/>
      <c r="H30" s="94"/>
      <c r="I30" s="97" t="str">
        <f>TEXT(I16,I16)</f>
        <v>+</v>
      </c>
      <c r="J30" s="97"/>
      <c r="K30" s="97">
        <f>TEXT(K16,K16)</f>
      </c>
      <c r="L30" s="99"/>
      <c r="M30" s="95"/>
      <c r="N30" s="97">
        <f>TEXT(N16,N16)</f>
      </c>
      <c r="O30" s="97"/>
      <c r="P30" s="97">
        <f>TEXT(P16,P16)</f>
      </c>
      <c r="Q30" s="99"/>
      <c r="R30" s="53"/>
      <c r="S30" s="36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I30" s="86"/>
      <c r="AJ30" s="86"/>
      <c r="AK30" s="86"/>
      <c r="AL30" s="86"/>
    </row>
    <row r="31" spans="1:38" ht="21.75" customHeight="1">
      <c r="A31" s="19"/>
      <c r="B31" s="108" t="s">
        <v>58</v>
      </c>
      <c r="C31" s="115" t="s">
        <v>73</v>
      </c>
      <c r="D31" s="119" t="s">
        <v>43</v>
      </c>
      <c r="E31" s="118" t="s">
        <v>30</v>
      </c>
      <c r="F31" s="10"/>
      <c r="G31" s="11"/>
      <c r="H31" s="44"/>
      <c r="I31" s="97" t="str">
        <f>TEXT(I16,I16)</f>
        <v>+</v>
      </c>
      <c r="J31" s="97"/>
      <c r="K31" s="97">
        <f>TEXT(K16,K16)</f>
      </c>
      <c r="L31" s="99"/>
      <c r="M31" s="95"/>
      <c r="N31" s="97">
        <f>TEXT(N16,N16)</f>
      </c>
      <c r="O31" s="97"/>
      <c r="P31" s="97">
        <f>TEXT(P16,P16)</f>
      </c>
      <c r="Q31" s="99"/>
      <c r="R31" s="53"/>
      <c r="S31" s="36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I31" s="86"/>
      <c r="AJ31" s="86"/>
      <c r="AK31" s="86"/>
      <c r="AL31" s="86"/>
    </row>
    <row r="32" spans="1:38" ht="21.75" customHeight="1" thickBot="1">
      <c r="A32" s="19"/>
      <c r="B32" s="203" t="s">
        <v>60</v>
      </c>
      <c r="C32" s="204"/>
      <c r="D32" s="205"/>
      <c r="E32" s="205"/>
      <c r="F32" s="205"/>
      <c r="G32" s="205"/>
      <c r="H32" s="206"/>
      <c r="I32" s="102"/>
      <c r="J32" s="102"/>
      <c r="K32" s="102"/>
      <c r="L32" s="103"/>
      <c r="M32" s="95"/>
      <c r="N32" s="102"/>
      <c r="O32" s="102"/>
      <c r="P32" s="102"/>
      <c r="Q32" s="103"/>
      <c r="R32" s="53"/>
      <c r="S32" s="19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I32" s="86"/>
      <c r="AJ32" s="86"/>
      <c r="AK32" s="86"/>
      <c r="AL32" s="86"/>
    </row>
    <row r="33" spans="1:38" ht="14.25" thickTop="1">
      <c r="A33" s="19"/>
      <c r="B33" s="19"/>
      <c r="C33" s="19"/>
      <c r="D33" s="50"/>
      <c r="E33" s="51"/>
      <c r="F33" s="19"/>
      <c r="G33" s="52"/>
      <c r="H33" s="50"/>
      <c r="I33" s="49"/>
      <c r="J33" s="49"/>
      <c r="K33" s="49"/>
      <c r="L33" s="19"/>
      <c r="M33" s="132" t="s">
        <v>26</v>
      </c>
      <c r="N33" s="19"/>
      <c r="O33" s="49"/>
      <c r="P33" s="49"/>
      <c r="Q33" s="49"/>
      <c r="R33" s="53"/>
      <c r="S33" s="19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I33" s="86"/>
      <c r="AJ33" s="86"/>
      <c r="AK33" s="86"/>
      <c r="AL33" s="86"/>
    </row>
    <row r="34" spans="1:38" ht="4.5" customHeight="1">
      <c r="A34" s="19"/>
      <c r="B34" s="19"/>
      <c r="C34" s="19"/>
      <c r="D34" s="50"/>
      <c r="E34" s="51"/>
      <c r="F34" s="19"/>
      <c r="G34" s="52"/>
      <c r="H34" s="50"/>
      <c r="I34" s="49"/>
      <c r="J34" s="49"/>
      <c r="K34" s="49"/>
      <c r="L34" s="19"/>
      <c r="M34" s="41"/>
      <c r="N34" s="19"/>
      <c r="O34" s="49"/>
      <c r="P34" s="49"/>
      <c r="Q34" s="49"/>
      <c r="R34" s="53"/>
      <c r="S34" s="19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I34" s="86"/>
      <c r="AJ34" s="86"/>
      <c r="AK34" s="86"/>
      <c r="AL34" s="86"/>
    </row>
  </sheetData>
  <sheetProtection sheet="1"/>
  <mergeCells count="37">
    <mergeCell ref="I11:J11"/>
    <mergeCell ref="K11:L11"/>
    <mergeCell ref="N11:O11"/>
    <mergeCell ref="P11:Q11"/>
    <mergeCell ref="B32:H32"/>
    <mergeCell ref="R13:R16"/>
    <mergeCell ref="G14:H14"/>
    <mergeCell ref="G15:H15"/>
    <mergeCell ref="D16:F16"/>
    <mergeCell ref="G16:H16"/>
    <mergeCell ref="G6:H6"/>
    <mergeCell ref="D8:E9"/>
    <mergeCell ref="F8:F9"/>
    <mergeCell ref="G8:H8"/>
    <mergeCell ref="G9:H9"/>
    <mergeCell ref="D11:E11"/>
    <mergeCell ref="G11:H11"/>
    <mergeCell ref="Q4:R4"/>
    <mergeCell ref="G12:H12"/>
    <mergeCell ref="D13:E13"/>
    <mergeCell ref="G13:H13"/>
    <mergeCell ref="G10:H10"/>
    <mergeCell ref="C4:C5"/>
    <mergeCell ref="G4:H4"/>
    <mergeCell ref="G5:H5"/>
    <mergeCell ref="C6:C7"/>
    <mergeCell ref="D6:F6"/>
    <mergeCell ref="D4:F5"/>
    <mergeCell ref="D7:F7"/>
    <mergeCell ref="G7:H7"/>
    <mergeCell ref="C8:C9"/>
    <mergeCell ref="Q5:R5"/>
    <mergeCell ref="D3:F3"/>
    <mergeCell ref="G3:H3"/>
    <mergeCell ref="I3:L3"/>
    <mergeCell ref="M3:O3"/>
    <mergeCell ref="P3:R3"/>
  </mergeCells>
  <conditionalFormatting sqref="I32:L32 N32:Q32">
    <cfRule type="cellIs" priority="27" dxfId="2" operator="equal" stopIfTrue="1">
      <formula>"実施"</formula>
    </cfRule>
  </conditionalFormatting>
  <conditionalFormatting sqref="I17:L31 N17:Q31">
    <cfRule type="cellIs" priority="29" dxfId="0" operator="equal" stopIfTrue="1">
      <formula>"+"</formula>
    </cfRule>
  </conditionalFormatting>
  <dataValidations count="8">
    <dataValidation type="list" allowBlank="1" showInputMessage="1" showErrorMessage="1" sqref="Q5">
      <formula1>"0,1,2,3"</formula1>
    </dataValidation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16" right="0" top="0.2" bottom="0.75" header="0.2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2016-07-22T07:52:07Z</cp:lastPrinted>
  <dcterms:created xsi:type="dcterms:W3CDTF">2008-11-30T10:59:24Z</dcterms:created>
  <dcterms:modified xsi:type="dcterms:W3CDTF">2020-10-13T01:38:15Z</dcterms:modified>
  <cp:category/>
  <cp:version/>
  <cp:contentType/>
  <cp:contentStatus/>
</cp:coreProperties>
</file>