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30" windowWidth="15480" windowHeight="8505" tabRatio="816" activeTab="0"/>
  </bookViews>
  <sheets>
    <sheet name="1-3" sheetId="1" r:id="rId1"/>
  </sheets>
  <definedNames>
    <definedName name="_xlnm.Print_Area" localSheetId="0">'1-3'!$A$1:$S$34</definedName>
    <definedName name="Z_5AF54F3A_B2B8_471F_9DC3_488F93E85E4A_.wvu.Cols" localSheetId="0" hidden="1">'1-3'!$T:$IV</definedName>
    <definedName name="Z_5AF54F3A_B2B8_471F_9DC3_488F93E85E4A_.wvu.FilterData" localSheetId="0" hidden="1">'1-3'!$M$4:$O$6</definedName>
    <definedName name="Z_5AF54F3A_B2B8_471F_9DC3_488F93E85E4A_.wvu.PrintArea" localSheetId="0" hidden="1">'1-3'!$A$1:$S$34</definedName>
    <definedName name="Z_5AF54F3A_B2B8_471F_9DC3_488F93E85E4A_.wvu.Rows" localSheetId="0" hidden="1">'1-3'!#REF!,'1-3'!#REF!</definedName>
    <definedName name="Z_6FE1FD3C_2396_4D4A_9A08_E4DD022E692A_.wvu.Cols" localSheetId="0" hidden="1">'1-3'!$T:$IV</definedName>
    <definedName name="Z_6FE1FD3C_2396_4D4A_9A08_E4DD022E692A_.wvu.FilterData" localSheetId="0" hidden="1">'1-3'!$M$4:$O$6</definedName>
    <definedName name="Z_6FE1FD3C_2396_4D4A_9A08_E4DD022E692A_.wvu.PrintArea" localSheetId="0" hidden="1">'1-3'!$A$1:$S$34</definedName>
    <definedName name="Z_6FE1FD3C_2396_4D4A_9A08_E4DD022E692A_.wvu.Rows" localSheetId="0" hidden="1">'1-3'!#REF!,'1-3'!#REF!</definedName>
  </definedNames>
  <calcPr fullCalcOnLoad="1"/>
</workbook>
</file>

<file path=xl/sharedStrings.xml><?xml version="1.0" encoding="utf-8"?>
<sst xmlns="http://schemas.openxmlformats.org/spreadsheetml/2006/main" count="95" uniqueCount="87">
  <si>
    <t>ｻｲｸﾙ数</t>
  </si>
  <si>
    <t>日付</t>
  </si>
  <si>
    <t>生年月日(西暦)</t>
  </si>
  <si>
    <t>患者名（カタカナ）</t>
  </si>
  <si>
    <t>ID（外来）</t>
  </si>
  <si>
    <t>効果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</si>
  <si>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</si>
  <si>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</si>
  <si>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</si>
  <si>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</si>
  <si>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</si>
  <si>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</si>
  <si>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</si>
  <si>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</si>
  <si>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効果</t>
  </si>
  <si>
    <t>量(%)</t>
  </si>
  <si>
    <t>監査</t>
  </si>
  <si>
    <t>*実際は計算式の1位を四捨五入したものを投与量とする。</t>
  </si>
  <si>
    <t>患者情報</t>
  </si>
  <si>
    <t>PS</t>
  </si>
  <si>
    <t>l-LV</t>
  </si>
  <si>
    <t>施行開始日</t>
  </si>
  <si>
    <t>評価病変</t>
  </si>
  <si>
    <t>-</t>
  </si>
  <si>
    <t>使用目的</t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</si>
  <si>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</si>
  <si>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*効果判定は造影CTにて5mm以上の測定可能病変を対象とする。</t>
  </si>
  <si>
    <t>投与方法</t>
  </si>
  <si>
    <t>実施確定印</t>
  </si>
  <si>
    <t>l-OHP</t>
  </si>
  <si>
    <t>(ライン内フラッシュ用)</t>
  </si>
  <si>
    <t>ﾌﾟﾛﾄｺｰﾙ1-3:mFOLFOX6+Avastin(1st)療法(2週毎)</t>
  </si>
  <si>
    <t>(*)Avastinのみmg/kg</t>
  </si>
  <si>
    <t>計算投与量(mg/body)</t>
  </si>
  <si>
    <r>
      <t>mg/m</t>
    </r>
    <r>
      <rPr>
        <vertAlign val="superscript"/>
        <sz val="11"/>
        <color indexed="8"/>
        <rFont val="ＭＳ ゴシック"/>
        <family val="3"/>
      </rPr>
      <t>2(*)</t>
    </r>
  </si>
  <si>
    <t>day</t>
  </si>
  <si>
    <t>hr</t>
  </si>
  <si>
    <t>Avastin</t>
  </si>
  <si>
    <t>1.5,1,0.5</t>
  </si>
  <si>
    <t>cm</t>
  </si>
  <si>
    <t xml:space="preserve">5FU </t>
  </si>
  <si>
    <t>b.i</t>
  </si>
  <si>
    <t>kg</t>
  </si>
  <si>
    <t xml:space="preserve">5FU </t>
  </si>
  <si>
    <t>1-2</t>
  </si>
  <si>
    <r>
      <t>m</t>
    </r>
    <r>
      <rPr>
        <vertAlign val="superscript"/>
        <sz val="11"/>
        <rFont val="ＭＳ ゴシック"/>
        <family val="3"/>
      </rPr>
      <t>2</t>
    </r>
  </si>
  <si>
    <t>line</t>
  </si>
  <si>
    <t>①</t>
  </si>
  <si>
    <t>②</t>
  </si>
  <si>
    <t>mg＋5%Glu</t>
  </si>
  <si>
    <t>ml</t>
  </si>
  <si>
    <t xml:space="preserve"> ﾚﾎﾞﾎﾘﾅｰﾄ</t>
  </si>
  <si>
    <t>④</t>
  </si>
  <si>
    <t>mg＋生食</t>
  </si>
  <si>
    <t>ml</t>
  </si>
  <si>
    <t>mg＋生食</t>
  </si>
  <si>
    <t>5%Glu 50ml</t>
  </si>
  <si>
    <t>30分      (点滴静注)</t>
  </si>
  <si>
    <t>46時間    (持続静注)</t>
  </si>
  <si>
    <t>以上　ｸﾞﾛｰｼｮﾝ（前胸部）より</t>
  </si>
  <si>
    <t>遅延日数(前半/後半）</t>
  </si>
  <si>
    <t xml:space="preserve"> ｱﾊﾞｽﾁﾝ</t>
  </si>
  <si>
    <t>⑥</t>
  </si>
  <si>
    <t>⑤</t>
  </si>
  <si>
    <t>③-a</t>
  </si>
  <si>
    <t>③-b</t>
  </si>
  <si>
    <t>a.b同時に投与</t>
  </si>
  <si>
    <t>a=120分 (点滴静注)</t>
  </si>
  <si>
    <t>b=120分 (点滴静注)</t>
  </si>
  <si>
    <t>③-aの後(全開で急速静注)</t>
  </si>
  <si>
    <t>5%Glu 50ml　</t>
  </si>
  <si>
    <t xml:space="preserve"> </t>
  </si>
  <si>
    <t>（1回目）90分、
（2回目）60分、
（3回目～）30分点滴静注</t>
  </si>
  <si>
    <r>
      <t>注射薬・指示処方箋(内科･外科/大腸癌化学療法)</t>
    </r>
    <r>
      <rPr>
        <b/>
        <sz val="20"/>
        <color indexed="8"/>
        <rFont val="ＭＳ ゴシック"/>
        <family val="3"/>
      </rPr>
      <t>　</t>
    </r>
  </si>
  <si>
    <t>+</t>
  </si>
  <si>
    <t>ﾌﾙｵﾛｳﾗｼﾙ</t>
  </si>
  <si>
    <t>処方考慮</t>
  </si>
  <si>
    <t>day2,3</t>
  </si>
  <si>
    <t>ﾃﾞｶﾄﾞﾛﾝ</t>
  </si>
  <si>
    <t>8mg/日</t>
  </si>
  <si>
    <t>④(ﾌﾙｵﾛｳﾗｼﾙ)の後（急速静注）</t>
  </si>
  <si>
    <t>ｵｷｻﾘﾌﾟﾗﾁﾝ</t>
  </si>
  <si>
    <t>③-ｂ(ｵｷｻﾘﾌﾟﾗﾁﾝ)の後  (急速静注)</t>
  </si>
  <si>
    <t>-</t>
  </si>
  <si>
    <t>-</t>
  </si>
  <si>
    <t>mg＋生食(テルモ)100ml</t>
  </si>
  <si>
    <t xml:space="preserve">ｸﾞﾗﾆｾﾄﾛﾝ 3mg/50ml + ﾃﾞｷｻｰﾄ 9.9mg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</si>
</sst>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  <numFmt numFmtId="186" formatCode="[$-F400]h:mm:ss\ AM/PM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/>
      <top/>
      <bottom style="medium"/>
    </border>
    <border>
      <left/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0" borderId="4" applyNumberFormat="0" applyAlignment="0" applyProtection="0"/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8" fontId="14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8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14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vertical="center"/>
      <protection locked="0"/>
    </xf>
    <xf numFmtId="178" fontId="5" fillId="0" borderId="13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vertical="center"/>
    </xf>
    <xf numFmtId="178" fontId="1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vertical="center"/>
    </xf>
    <xf numFmtId="49" fontId="5" fillId="0" borderId="14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center" vertical="center"/>
    </xf>
    <xf numFmtId="178" fontId="20" fillId="0" borderId="12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78" fontId="18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1" fillId="0" borderId="12" xfId="61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right" vertical="center"/>
    </xf>
    <xf numFmtId="0" fontId="11" fillId="0" borderId="14" xfId="61" applyFont="1" applyFill="1" applyBorder="1" applyAlignment="1">
      <alignment horizontal="center"/>
      <protection/>
    </xf>
    <xf numFmtId="177" fontId="12" fillId="0" borderId="15" xfId="61" applyNumberFormat="1" applyFont="1" applyFill="1" applyBorder="1" applyAlignment="1">
      <alignment horizontal="center"/>
      <protection/>
    </xf>
    <xf numFmtId="0" fontId="29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 locked="0"/>
    </xf>
    <xf numFmtId="178" fontId="8" fillId="0" borderId="12" xfId="0" applyNumberFormat="1" applyFont="1" applyFill="1" applyBorder="1" applyAlignment="1">
      <alignment vertical="center"/>
    </xf>
    <xf numFmtId="178" fontId="8" fillId="0" borderId="14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0" fillId="0" borderId="15" xfId="0" applyNumberForma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/>
      <protection locked="0"/>
    </xf>
    <xf numFmtId="178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178" fontId="8" fillId="34" borderId="18" xfId="61" applyNumberFormat="1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5" fontId="5" fillId="34" borderId="19" xfId="0" applyNumberFormat="1" applyFont="1" applyFill="1" applyBorder="1" applyAlignment="1" applyProtection="1">
      <alignment horizontal="center" vertical="center" shrinkToFit="1"/>
      <protection locked="0"/>
    </xf>
    <xf numFmtId="185" fontId="5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0" xfId="0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right" vertical="center"/>
    </xf>
    <xf numFmtId="179" fontId="5" fillId="0" borderId="19" xfId="0" applyNumberFormat="1" applyFont="1" applyFill="1" applyBorder="1" applyAlignment="1">
      <alignment horizontal="right" vertical="center"/>
    </xf>
    <xf numFmtId="179" fontId="5" fillId="0" borderId="22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178" fontId="5" fillId="0" borderId="26" xfId="0" applyNumberFormat="1" applyFont="1" applyFill="1" applyBorder="1" applyAlignment="1">
      <alignment horizontal="right" vertical="center"/>
    </xf>
    <xf numFmtId="0" fontId="32" fillId="0" borderId="27" xfId="61" applyFont="1" applyFill="1" applyBorder="1" applyAlignment="1">
      <alignment horizontal="left"/>
      <protection/>
    </xf>
    <xf numFmtId="0" fontId="0" fillId="0" borderId="23" xfId="0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9" fontId="5" fillId="0" borderId="30" xfId="0" applyNumberFormat="1" applyFont="1" applyFill="1" applyBorder="1" applyAlignment="1">
      <alignment horizontal="center" vertical="center"/>
    </xf>
    <xf numFmtId="9" fontId="5" fillId="0" borderId="28" xfId="0" applyNumberFormat="1" applyFont="1" applyFill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32" fillId="0" borderId="33" xfId="61" applyFont="1" applyFill="1" applyBorder="1" applyAlignment="1">
      <alignment horizontal="left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11" xfId="0" applyFont="1" applyFill="1" applyBorder="1" applyAlignment="1" applyProtection="1">
      <alignment vertical="center"/>
      <protection/>
    </xf>
    <xf numFmtId="178" fontId="1" fillId="33" borderId="36" xfId="0" applyNumberFormat="1" applyFont="1" applyFill="1" applyBorder="1" applyAlignment="1">
      <alignment vertical="center"/>
    </xf>
    <xf numFmtId="178" fontId="10" fillId="33" borderId="0" xfId="0" applyNumberFormat="1" applyFont="1" applyFill="1" applyAlignment="1">
      <alignment vertical="center"/>
    </xf>
    <xf numFmtId="0" fontId="8" fillId="0" borderId="37" xfId="0" applyFont="1" applyFill="1" applyBorder="1" applyAlignment="1" applyProtection="1">
      <alignment vertical="center"/>
      <protection/>
    </xf>
    <xf numFmtId="178" fontId="21" fillId="0" borderId="11" xfId="0" applyNumberFormat="1" applyFont="1" applyFill="1" applyBorder="1" applyAlignment="1" applyProtection="1">
      <alignment vertical="center"/>
      <protection locked="0"/>
    </xf>
    <xf numFmtId="178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vertical="center" shrinkToFit="1"/>
      <protection/>
    </xf>
    <xf numFmtId="0" fontId="8" fillId="0" borderId="11" xfId="0" applyFont="1" applyFill="1" applyBorder="1" applyAlignment="1" applyProtection="1">
      <alignment vertical="center" shrinkToFit="1"/>
      <protection/>
    </xf>
    <xf numFmtId="0" fontId="19" fillId="0" borderId="13" xfId="0" applyFont="1" applyBorder="1" applyAlignment="1">
      <alignment vertical="center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5" fillId="0" borderId="3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5" fillId="0" borderId="39" xfId="0" applyFont="1" applyFill="1" applyBorder="1" applyAlignment="1" applyProtection="1">
      <alignment vertical="center"/>
      <protection/>
    </xf>
    <xf numFmtId="178" fontId="5" fillId="0" borderId="39" xfId="0" applyNumberFormat="1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 horizontal="righ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0" fillId="33" borderId="41" xfId="0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9" fontId="13" fillId="34" borderId="19" xfId="0" applyNumberFormat="1" applyFont="1" applyFill="1" applyBorder="1" applyAlignment="1" applyProtection="1">
      <alignment horizontal="center" vertical="center"/>
      <protection locked="0"/>
    </xf>
    <xf numFmtId="9" fontId="13" fillId="34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34" borderId="44" xfId="0" applyFont="1" applyFill="1" applyBorder="1" applyAlignment="1" applyProtection="1">
      <alignment horizontal="center" vertical="center"/>
      <protection locked="0"/>
    </xf>
    <xf numFmtId="185" fontId="5" fillId="34" borderId="18" xfId="0" applyNumberFormat="1" applyFont="1" applyFill="1" applyBorder="1" applyAlignment="1" applyProtection="1">
      <alignment vertical="center" shrinkToFit="1"/>
      <protection locked="0"/>
    </xf>
    <xf numFmtId="0" fontId="20" fillId="34" borderId="38" xfId="0" applyFont="1" applyFill="1" applyBorder="1" applyAlignment="1" applyProtection="1">
      <alignment horizontal="center" vertical="center"/>
      <protection locked="0"/>
    </xf>
    <xf numFmtId="0" fontId="20" fillId="34" borderId="45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178" fontId="5" fillId="0" borderId="11" xfId="0" applyNumberFormat="1" applyFont="1" applyFill="1" applyBorder="1" applyAlignment="1" applyProtection="1">
      <alignment vertical="center"/>
      <protection/>
    </xf>
    <xf numFmtId="0" fontId="18" fillId="0" borderId="12" xfId="0" applyFont="1" applyFill="1" applyBorder="1" applyAlignment="1" applyProtection="1">
      <alignment vertical="distributed" wrapText="1"/>
      <protection/>
    </xf>
    <xf numFmtId="0" fontId="17" fillId="33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5" fillId="0" borderId="46" xfId="0" applyFont="1" applyFill="1" applyBorder="1" applyAlignment="1" applyProtection="1">
      <alignment vertical="center" shrinkToFit="1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178" fontId="5" fillId="0" borderId="47" xfId="0" applyNumberFormat="1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37" xfId="0" applyFont="1" applyFill="1" applyBorder="1" applyAlignment="1" applyProtection="1">
      <alignment horizontal="left" vertical="center"/>
      <protection locked="0"/>
    </xf>
    <xf numFmtId="178" fontId="5" fillId="0" borderId="37" xfId="0" applyNumberFormat="1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0" fontId="24" fillId="33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28" fillId="34" borderId="12" xfId="0" applyFont="1" applyFill="1" applyBorder="1" applyAlignment="1" applyProtection="1">
      <alignment horizontal="center" vertical="center"/>
      <protection locked="0"/>
    </xf>
    <xf numFmtId="0" fontId="28" fillId="34" borderId="14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0" fillId="34" borderId="50" xfId="0" applyFont="1" applyFill="1" applyBorder="1" applyAlignment="1" applyProtection="1">
      <alignment horizontal="center" vertical="center"/>
      <protection locked="0"/>
    </xf>
    <xf numFmtId="0" fontId="30" fillId="34" borderId="51" xfId="0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vertical="center" shrinkToFit="1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5" fillId="0" borderId="2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1" xfId="0" applyFont="1" applyFill="1" applyBorder="1" applyAlignment="1" applyProtection="1">
      <alignment vertical="center"/>
      <protection/>
    </xf>
    <xf numFmtId="0" fontId="66" fillId="0" borderId="11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7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22" fillId="0" borderId="20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7" fillId="0" borderId="14" xfId="0" applyFont="1" applyFill="1" applyBorder="1" applyAlignment="1">
      <alignment vertical="center"/>
    </xf>
    <xf numFmtId="14" fontId="16" fillId="0" borderId="12" xfId="0" applyNumberFormat="1" applyFont="1" applyFill="1" applyBorder="1" applyAlignment="1" applyProtection="1">
      <alignment horizontal="left" vertical="center"/>
      <protection locked="0"/>
    </xf>
    <xf numFmtId="0" fontId="24" fillId="0" borderId="12" xfId="0" applyFont="1" applyFill="1" applyBorder="1" applyAlignment="1" applyProtection="1">
      <alignment vertical="center"/>
      <protection locked="0"/>
    </xf>
    <xf numFmtId="0" fontId="24" fillId="0" borderId="14" xfId="0" applyFont="1" applyFill="1" applyBorder="1" applyAlignment="1" applyProtection="1">
      <alignment vertical="center"/>
      <protection locked="0"/>
    </xf>
    <xf numFmtId="0" fontId="23" fillId="0" borderId="45" xfId="0" applyFont="1" applyFill="1" applyBorder="1" applyAlignment="1" applyProtection="1">
      <alignment horizontal="center" vertical="center" shrinkToFit="1"/>
      <protection locked="0"/>
    </xf>
    <xf numFmtId="0" fontId="24" fillId="0" borderId="56" xfId="0" applyFont="1" applyFill="1" applyBorder="1" applyAlignment="1" applyProtection="1">
      <alignment horizontal="center" vertical="center" shrinkToFit="1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28" fillId="34" borderId="18" xfId="0" applyFont="1" applyFill="1" applyBorder="1" applyAlignment="1" applyProtection="1">
      <alignment horizontal="center" vertical="center"/>
      <protection locked="0"/>
    </xf>
    <xf numFmtId="0" fontId="28" fillId="34" borderId="15" xfId="0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50" xfId="0" applyFont="1" applyBorder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0" fontId="19" fillId="0" borderId="20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55" xfId="0" applyFill="1" applyBorder="1" applyAlignment="1" applyProtection="1">
      <alignment horizontal="left" vertical="center"/>
      <protection locked="0"/>
    </xf>
    <xf numFmtId="178" fontId="20" fillId="34" borderId="20" xfId="0" applyNumberFormat="1" applyFont="1" applyFill="1" applyBorder="1" applyAlignment="1" applyProtection="1">
      <alignment horizontal="center" vertical="center"/>
      <protection locked="0"/>
    </xf>
    <xf numFmtId="0" fontId="0" fillId="34" borderId="55" xfId="0" applyFill="1" applyBorder="1" applyAlignment="1" applyProtection="1">
      <alignment horizontal="center" vertical="center"/>
      <protection locked="0"/>
    </xf>
    <xf numFmtId="0" fontId="27" fillId="33" borderId="37" xfId="0" applyFont="1" applyFill="1" applyBorder="1" applyAlignment="1">
      <alignment horizontal="right" vertical="center"/>
    </xf>
    <xf numFmtId="0" fontId="0" fillId="0" borderId="37" xfId="0" applyBorder="1" applyAlignment="1">
      <alignment vertical="center"/>
    </xf>
    <xf numFmtId="14" fontId="7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0" fontId="1" fillId="34" borderId="57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51" xfId="0" applyBorder="1" applyAlignment="1">
      <alignment vertical="center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19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8" fillId="0" borderId="25" xfId="0" applyFont="1" applyFill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" name="Line 9"/>
        <xdr:cNvSpPr>
          <a:spLocks/>
        </xdr:cNvSpPr>
      </xdr:nvSpPr>
      <xdr:spPr>
        <a:xfrm>
          <a:off x="9772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3" name="Line 10"/>
        <xdr:cNvSpPr>
          <a:spLocks/>
        </xdr:cNvSpPr>
      </xdr:nvSpPr>
      <xdr:spPr>
        <a:xfrm>
          <a:off x="9772650" y="4648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4" name="Line 11"/>
        <xdr:cNvSpPr>
          <a:spLocks/>
        </xdr:cNvSpPr>
      </xdr:nvSpPr>
      <xdr:spPr>
        <a:xfrm>
          <a:off x="9772650" y="5210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171450</xdr:rowOff>
    </xdr:from>
    <xdr:to>
      <xdr:col>19</xdr:col>
      <xdr:colOff>0</xdr:colOff>
      <xdr:row>24</xdr:row>
      <xdr:rowOff>171450</xdr:rowOff>
    </xdr:to>
    <xdr:sp>
      <xdr:nvSpPr>
        <xdr:cNvPr id="5" name="Line 12"/>
        <xdr:cNvSpPr>
          <a:spLocks/>
        </xdr:cNvSpPr>
      </xdr:nvSpPr>
      <xdr:spPr>
        <a:xfrm>
          <a:off x="9772650" y="5381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6" name="Line 13"/>
        <xdr:cNvSpPr>
          <a:spLocks/>
        </xdr:cNvSpPr>
      </xdr:nvSpPr>
      <xdr:spPr>
        <a:xfrm>
          <a:off x="977265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7" name="Line 14"/>
        <xdr:cNvSpPr>
          <a:spLocks/>
        </xdr:cNvSpPr>
      </xdr:nvSpPr>
      <xdr:spPr>
        <a:xfrm>
          <a:off x="9772650" y="6858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8" name="Line 15"/>
        <xdr:cNvSpPr>
          <a:spLocks/>
        </xdr:cNvSpPr>
      </xdr:nvSpPr>
      <xdr:spPr>
        <a:xfrm>
          <a:off x="9772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9" name="Line 16"/>
        <xdr:cNvSpPr>
          <a:spLocks/>
        </xdr:cNvSpPr>
      </xdr:nvSpPr>
      <xdr:spPr>
        <a:xfrm>
          <a:off x="9772650" y="4648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0" name="Line 17"/>
        <xdr:cNvSpPr>
          <a:spLocks/>
        </xdr:cNvSpPr>
      </xdr:nvSpPr>
      <xdr:spPr>
        <a:xfrm>
          <a:off x="9772650" y="5210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171450</xdr:rowOff>
    </xdr:from>
    <xdr:to>
      <xdr:col>19</xdr:col>
      <xdr:colOff>0</xdr:colOff>
      <xdr:row>24</xdr:row>
      <xdr:rowOff>171450</xdr:rowOff>
    </xdr:to>
    <xdr:sp>
      <xdr:nvSpPr>
        <xdr:cNvPr id="11" name="Line 18"/>
        <xdr:cNvSpPr>
          <a:spLocks/>
        </xdr:cNvSpPr>
      </xdr:nvSpPr>
      <xdr:spPr>
        <a:xfrm>
          <a:off x="9772650" y="5381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12" name="Line 19"/>
        <xdr:cNvSpPr>
          <a:spLocks/>
        </xdr:cNvSpPr>
      </xdr:nvSpPr>
      <xdr:spPr>
        <a:xfrm>
          <a:off x="977265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13" name="Line 20"/>
        <xdr:cNvSpPr>
          <a:spLocks/>
        </xdr:cNvSpPr>
      </xdr:nvSpPr>
      <xdr:spPr>
        <a:xfrm>
          <a:off x="9772650" y="6858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4" name="Line 21"/>
        <xdr:cNvSpPr>
          <a:spLocks/>
        </xdr:cNvSpPr>
      </xdr:nvSpPr>
      <xdr:spPr>
        <a:xfrm>
          <a:off x="9772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15" name="Line 22"/>
        <xdr:cNvSpPr>
          <a:spLocks/>
        </xdr:cNvSpPr>
      </xdr:nvSpPr>
      <xdr:spPr>
        <a:xfrm>
          <a:off x="9772650" y="4648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6" name="Line 23"/>
        <xdr:cNvSpPr>
          <a:spLocks/>
        </xdr:cNvSpPr>
      </xdr:nvSpPr>
      <xdr:spPr>
        <a:xfrm>
          <a:off x="9772650" y="5210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171450</xdr:rowOff>
    </xdr:from>
    <xdr:to>
      <xdr:col>19</xdr:col>
      <xdr:colOff>0</xdr:colOff>
      <xdr:row>24</xdr:row>
      <xdr:rowOff>171450</xdr:rowOff>
    </xdr:to>
    <xdr:sp>
      <xdr:nvSpPr>
        <xdr:cNvPr id="17" name="Line 24"/>
        <xdr:cNvSpPr>
          <a:spLocks/>
        </xdr:cNvSpPr>
      </xdr:nvSpPr>
      <xdr:spPr>
        <a:xfrm>
          <a:off x="9772650" y="5381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18" name="Line 25"/>
        <xdr:cNvSpPr>
          <a:spLocks/>
        </xdr:cNvSpPr>
      </xdr:nvSpPr>
      <xdr:spPr>
        <a:xfrm>
          <a:off x="977265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19" name="Line 26"/>
        <xdr:cNvSpPr>
          <a:spLocks/>
        </xdr:cNvSpPr>
      </xdr:nvSpPr>
      <xdr:spPr>
        <a:xfrm>
          <a:off x="9772650" y="6858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0" name="Line 27"/>
        <xdr:cNvSpPr>
          <a:spLocks/>
        </xdr:cNvSpPr>
      </xdr:nvSpPr>
      <xdr:spPr>
        <a:xfrm>
          <a:off x="9772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21" name="Line 28"/>
        <xdr:cNvSpPr>
          <a:spLocks/>
        </xdr:cNvSpPr>
      </xdr:nvSpPr>
      <xdr:spPr>
        <a:xfrm>
          <a:off x="9772650" y="4648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2" name="Line 29"/>
        <xdr:cNvSpPr>
          <a:spLocks/>
        </xdr:cNvSpPr>
      </xdr:nvSpPr>
      <xdr:spPr>
        <a:xfrm>
          <a:off x="9772650" y="5210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171450</xdr:rowOff>
    </xdr:from>
    <xdr:to>
      <xdr:col>19</xdr:col>
      <xdr:colOff>0</xdr:colOff>
      <xdr:row>24</xdr:row>
      <xdr:rowOff>171450</xdr:rowOff>
    </xdr:to>
    <xdr:sp>
      <xdr:nvSpPr>
        <xdr:cNvPr id="23" name="Line 30"/>
        <xdr:cNvSpPr>
          <a:spLocks/>
        </xdr:cNvSpPr>
      </xdr:nvSpPr>
      <xdr:spPr>
        <a:xfrm>
          <a:off x="9772650" y="5381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24" name="Line 31"/>
        <xdr:cNvSpPr>
          <a:spLocks/>
        </xdr:cNvSpPr>
      </xdr:nvSpPr>
      <xdr:spPr>
        <a:xfrm>
          <a:off x="977265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25" name="Line 32"/>
        <xdr:cNvSpPr>
          <a:spLocks/>
        </xdr:cNvSpPr>
      </xdr:nvSpPr>
      <xdr:spPr>
        <a:xfrm>
          <a:off x="9772650" y="6858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6" name="Line 33"/>
        <xdr:cNvSpPr>
          <a:spLocks/>
        </xdr:cNvSpPr>
      </xdr:nvSpPr>
      <xdr:spPr>
        <a:xfrm>
          <a:off x="9772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27" name="Line 34"/>
        <xdr:cNvSpPr>
          <a:spLocks/>
        </xdr:cNvSpPr>
      </xdr:nvSpPr>
      <xdr:spPr>
        <a:xfrm>
          <a:off x="9772650" y="4648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8" name="Line 35"/>
        <xdr:cNvSpPr>
          <a:spLocks/>
        </xdr:cNvSpPr>
      </xdr:nvSpPr>
      <xdr:spPr>
        <a:xfrm>
          <a:off x="9772650" y="5210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171450</xdr:rowOff>
    </xdr:from>
    <xdr:to>
      <xdr:col>19</xdr:col>
      <xdr:colOff>0</xdr:colOff>
      <xdr:row>24</xdr:row>
      <xdr:rowOff>171450</xdr:rowOff>
    </xdr:to>
    <xdr:sp>
      <xdr:nvSpPr>
        <xdr:cNvPr id="29" name="Line 36"/>
        <xdr:cNvSpPr>
          <a:spLocks/>
        </xdr:cNvSpPr>
      </xdr:nvSpPr>
      <xdr:spPr>
        <a:xfrm>
          <a:off x="9772650" y="5381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30" name="Line 37"/>
        <xdr:cNvSpPr>
          <a:spLocks/>
        </xdr:cNvSpPr>
      </xdr:nvSpPr>
      <xdr:spPr>
        <a:xfrm>
          <a:off x="977265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31" name="Line 38"/>
        <xdr:cNvSpPr>
          <a:spLocks/>
        </xdr:cNvSpPr>
      </xdr:nvSpPr>
      <xdr:spPr>
        <a:xfrm>
          <a:off x="9772650" y="6858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1228725</xdr:colOff>
      <xdr:row>19</xdr:row>
      <xdr:rowOff>19050</xdr:rowOff>
    </xdr:from>
    <xdr:to>
      <xdr:col>2</xdr:col>
      <xdr:colOff>1343025</xdr:colOff>
      <xdr:row>21</xdr:row>
      <xdr:rowOff>9525</xdr:rowOff>
    </xdr:to>
    <xdr:sp>
      <xdr:nvSpPr>
        <xdr:cNvPr id="32" name="AutoShape 162"/>
        <xdr:cNvSpPr>
          <a:spLocks/>
        </xdr:cNvSpPr>
      </xdr:nvSpPr>
      <xdr:spPr>
        <a:xfrm>
          <a:off x="1590675" y="4219575"/>
          <a:ext cx="114300" cy="542925"/>
        </a:xfrm>
        <a:prstGeom prst="leftBrace">
          <a:avLst>
            <a:gd name="adj" fmla="val -43476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4"/>
  <sheetViews>
    <sheetView tabSelected="1" zoomScalePageLayoutView="0" workbookViewId="0" topLeftCell="A1">
      <selection activeCell="B1" sqref="B1"/>
    </sheetView>
  </sheetViews>
  <sheetFormatPr defaultColWidth="0" defaultRowHeight="0" customHeight="1" zeroHeight="1"/>
  <cols>
    <col min="1" max="1" width="1.1484375" style="95" customWidth="1"/>
    <col min="2" max="2" width="4.28125" style="95" customWidth="1"/>
    <col min="3" max="3" width="20.57421875" style="95" customWidth="1"/>
    <col min="4" max="4" width="11.57421875" style="95" customWidth="1"/>
    <col min="5" max="5" width="9.8515625" style="99" customWidth="1"/>
    <col min="6" max="6" width="10.00390625" style="95" customWidth="1"/>
    <col min="7" max="7" width="6.421875" style="100" customWidth="1"/>
    <col min="8" max="8" width="3.28125" style="95" customWidth="1"/>
    <col min="9" max="12" width="7.57421875" style="95" customWidth="1"/>
    <col min="13" max="13" width="7.140625" style="95" customWidth="1"/>
    <col min="14" max="17" width="7.57421875" style="95" customWidth="1"/>
    <col min="18" max="18" width="7.140625" style="95" customWidth="1"/>
    <col min="19" max="19" width="4.57421875" style="95" customWidth="1"/>
    <col min="20" max="20" width="3.7109375" style="98" hidden="1" customWidth="1"/>
    <col min="21" max="21" width="3.8515625" style="101" hidden="1" customWidth="1"/>
    <col min="22" max="22" width="4.7109375" style="98" hidden="1" customWidth="1"/>
    <col min="23" max="24" width="3.421875" style="98" hidden="1" customWidth="1"/>
    <col min="25" max="25" width="5.28125" style="98" hidden="1" customWidth="1"/>
    <col min="26" max="26" width="3.8515625" style="98" hidden="1" customWidth="1"/>
    <col min="27" max="27" width="5.28125" style="98" hidden="1" customWidth="1"/>
    <col min="28" max="28" width="4.7109375" style="98" hidden="1" customWidth="1"/>
    <col min="29" max="33" width="5.28125" style="98" hidden="1" customWidth="1"/>
    <col min="34" max="34" width="4.28125" style="98" hidden="1" customWidth="1"/>
    <col min="35" max="16384" width="0" style="95" hidden="1" customWidth="1"/>
  </cols>
  <sheetData>
    <row r="1" spans="1:34" ht="24">
      <c r="A1" s="9"/>
      <c r="B1" s="3" t="s">
        <v>73</v>
      </c>
      <c r="C1" s="133"/>
      <c r="D1" s="4"/>
      <c r="E1" s="5"/>
      <c r="F1" s="6"/>
      <c r="G1" s="7"/>
      <c r="H1" s="6"/>
      <c r="I1" s="9"/>
      <c r="J1" s="8" t="s">
        <v>31</v>
      </c>
      <c r="K1" s="9"/>
      <c r="L1" s="6"/>
      <c r="M1" s="6"/>
      <c r="N1" s="6"/>
      <c r="O1" s="8"/>
      <c r="P1" s="6"/>
      <c r="Q1" s="6"/>
      <c r="R1" s="9"/>
      <c r="S1" s="9"/>
      <c r="T1" s="1"/>
      <c r="U1" s="1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20"/>
      <c r="B2" s="20"/>
      <c r="C2" s="25"/>
      <c r="D2" s="26"/>
      <c r="E2" s="27"/>
      <c r="F2" s="19"/>
      <c r="G2" s="28"/>
      <c r="H2" s="19"/>
      <c r="I2" s="87" t="s">
        <v>32</v>
      </c>
      <c r="J2" s="20"/>
      <c r="K2" s="29"/>
      <c r="L2" s="19"/>
      <c r="M2" s="19"/>
      <c r="N2" s="19"/>
      <c r="O2" s="29"/>
      <c r="P2" s="19"/>
      <c r="Q2" s="19"/>
      <c r="R2" s="20"/>
      <c r="S2" s="20"/>
      <c r="T2" s="1"/>
      <c r="U2" s="1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thickBot="1">
      <c r="A3" s="20"/>
      <c r="B3" s="20"/>
      <c r="C3" s="24" t="s">
        <v>21</v>
      </c>
      <c r="D3" s="195"/>
      <c r="E3" s="196"/>
      <c r="F3" s="197"/>
      <c r="G3" s="170"/>
      <c r="H3" s="171"/>
      <c r="I3" s="208" t="s">
        <v>27</v>
      </c>
      <c r="J3" s="209"/>
      <c r="K3" s="209"/>
      <c r="L3" s="210"/>
      <c r="M3" s="211" t="s">
        <v>33</v>
      </c>
      <c r="N3" s="212"/>
      <c r="O3" s="213"/>
      <c r="P3" s="200" t="s">
        <v>18</v>
      </c>
      <c r="Q3" s="201"/>
      <c r="R3" s="202"/>
      <c r="S3" s="20"/>
      <c r="T3" s="1"/>
      <c r="U3" s="1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thickBot="1">
      <c r="A4" s="20"/>
      <c r="B4" s="20"/>
      <c r="C4" s="168" t="s">
        <v>4</v>
      </c>
      <c r="D4" s="205"/>
      <c r="E4" s="206"/>
      <c r="F4" s="207"/>
      <c r="G4" s="170"/>
      <c r="H4" s="171"/>
      <c r="I4" s="80" t="s">
        <v>6</v>
      </c>
      <c r="J4" s="75" t="s">
        <v>34</v>
      </c>
      <c r="K4" s="75" t="s">
        <v>35</v>
      </c>
      <c r="L4" s="76" t="s">
        <v>36</v>
      </c>
      <c r="M4" s="77">
        <v>1</v>
      </c>
      <c r="N4" s="78">
        <v>0.8</v>
      </c>
      <c r="O4" s="79">
        <v>0.6</v>
      </c>
      <c r="P4" s="83"/>
      <c r="Q4" s="2"/>
      <c r="R4" s="84"/>
      <c r="S4" s="20"/>
      <c r="T4" s="1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>
      <c r="A5" s="20"/>
      <c r="B5" s="20"/>
      <c r="C5" s="169"/>
      <c r="D5" s="214"/>
      <c r="E5" s="215"/>
      <c r="F5" s="216"/>
      <c r="G5" s="170"/>
      <c r="H5" s="171"/>
      <c r="I5" s="93" t="s">
        <v>37</v>
      </c>
      <c r="J5" s="58">
        <v>5</v>
      </c>
      <c r="K5" s="58">
        <v>1</v>
      </c>
      <c r="L5" s="74" t="s">
        <v>38</v>
      </c>
      <c r="M5" s="65">
        <f>R8*J5</f>
        <v>0</v>
      </c>
      <c r="N5" s="17" t="s">
        <v>83</v>
      </c>
      <c r="O5" s="70" t="s">
        <v>84</v>
      </c>
      <c r="P5" s="49" t="s">
        <v>10</v>
      </c>
      <c r="Q5" s="203"/>
      <c r="R5" s="204"/>
      <c r="S5" s="19"/>
      <c r="T5" s="1"/>
      <c r="U5" s="1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>
      <c r="A6" s="20"/>
      <c r="B6" s="20"/>
      <c r="C6" s="168" t="s">
        <v>3</v>
      </c>
      <c r="D6" s="172"/>
      <c r="E6" s="173"/>
      <c r="F6" s="174"/>
      <c r="G6" s="170"/>
      <c r="H6" s="171"/>
      <c r="I6" s="48" t="s">
        <v>29</v>
      </c>
      <c r="J6" s="22">
        <v>85</v>
      </c>
      <c r="K6" s="22">
        <v>1</v>
      </c>
      <c r="L6" s="68">
        <v>2</v>
      </c>
      <c r="M6" s="65">
        <f>R9*J6</f>
        <v>0</v>
      </c>
      <c r="N6" s="17">
        <f>M6*0.8</f>
        <v>0</v>
      </c>
      <c r="O6" s="70">
        <f>M6*0.6</f>
        <v>0</v>
      </c>
      <c r="P6" s="49" t="s">
        <v>19</v>
      </c>
      <c r="Q6" s="198"/>
      <c r="R6" s="199"/>
      <c r="S6" s="19"/>
      <c r="T6" s="1"/>
      <c r="U6" s="10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>
      <c r="A7" s="20"/>
      <c r="B7" s="20"/>
      <c r="C7" s="169"/>
      <c r="D7" s="188"/>
      <c r="E7" s="189"/>
      <c r="F7" s="190"/>
      <c r="G7" s="170"/>
      <c r="H7" s="171"/>
      <c r="I7" s="46" t="s">
        <v>20</v>
      </c>
      <c r="J7" s="23">
        <v>200</v>
      </c>
      <c r="K7" s="23">
        <v>1</v>
      </c>
      <c r="L7" s="69">
        <v>2</v>
      </c>
      <c r="M7" s="66">
        <f>R9*J7</f>
        <v>0</v>
      </c>
      <c r="N7" s="18" t="s">
        <v>23</v>
      </c>
      <c r="O7" s="71" t="s">
        <v>23</v>
      </c>
      <c r="P7" s="73" t="s">
        <v>11</v>
      </c>
      <c r="Q7" s="38" t="s">
        <v>39</v>
      </c>
      <c r="R7" s="59"/>
      <c r="S7" s="19"/>
      <c r="T7" s="1"/>
      <c r="U7" s="10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>
      <c r="A8" s="20"/>
      <c r="B8" s="20"/>
      <c r="C8" s="168" t="s">
        <v>2</v>
      </c>
      <c r="D8" s="176"/>
      <c r="E8" s="177"/>
      <c r="F8" s="179"/>
      <c r="G8" s="170"/>
      <c r="H8" s="171"/>
      <c r="I8" s="46" t="s">
        <v>40</v>
      </c>
      <c r="J8" s="23">
        <v>400</v>
      </c>
      <c r="K8" s="23">
        <v>1</v>
      </c>
      <c r="L8" s="69" t="s">
        <v>41</v>
      </c>
      <c r="M8" s="66">
        <f>R9*J8</f>
        <v>0</v>
      </c>
      <c r="N8" s="18">
        <f>M8*0.8</f>
        <v>0</v>
      </c>
      <c r="O8" s="71">
        <f>M8*0.6</f>
        <v>0</v>
      </c>
      <c r="P8" s="73" t="s">
        <v>12</v>
      </c>
      <c r="Q8" s="38" t="s">
        <v>42</v>
      </c>
      <c r="R8" s="59"/>
      <c r="S8" s="19"/>
      <c r="T8" s="1"/>
      <c r="U8" s="10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 thickBot="1">
      <c r="A9" s="20"/>
      <c r="B9" s="20"/>
      <c r="C9" s="175"/>
      <c r="D9" s="178"/>
      <c r="E9" s="178"/>
      <c r="F9" s="180"/>
      <c r="G9" s="170"/>
      <c r="H9" s="171"/>
      <c r="I9" s="47" t="s">
        <v>43</v>
      </c>
      <c r="J9" s="39">
        <v>2400</v>
      </c>
      <c r="K9" s="30" t="s">
        <v>44</v>
      </c>
      <c r="L9" s="81">
        <v>46</v>
      </c>
      <c r="M9" s="67">
        <f>R9*J9</f>
        <v>0</v>
      </c>
      <c r="N9" s="31">
        <f>M9*0.8</f>
        <v>0</v>
      </c>
      <c r="O9" s="72">
        <f>M9*0.6</f>
        <v>0</v>
      </c>
      <c r="P9" s="82" t="s">
        <v>13</v>
      </c>
      <c r="Q9" s="40" t="s">
        <v>45</v>
      </c>
      <c r="R9" s="41">
        <f>POWER(R8,0.425)*POWER(R7,0.725)*71.84/10000</f>
        <v>0</v>
      </c>
      <c r="S9" s="19"/>
      <c r="T9" s="1"/>
      <c r="U9" s="1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1.25" customHeight="1" thickTop="1">
      <c r="A10" s="20"/>
      <c r="B10" s="20"/>
      <c r="C10" s="21"/>
      <c r="D10" s="148"/>
      <c r="E10" s="148"/>
      <c r="F10" s="149"/>
      <c r="G10" s="193"/>
      <c r="H10" s="194"/>
      <c r="I10" s="42" t="s">
        <v>25</v>
      </c>
      <c r="J10" s="20"/>
      <c r="K10" s="20"/>
      <c r="L10" s="20"/>
      <c r="M10" s="20"/>
      <c r="N10" s="42" t="s">
        <v>17</v>
      </c>
      <c r="O10" s="20"/>
      <c r="P10" s="20"/>
      <c r="Q10" s="20"/>
      <c r="R10" s="20"/>
      <c r="S10" s="19"/>
      <c r="T10" s="1"/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22" ht="15.75" customHeight="1">
      <c r="A11" s="20"/>
      <c r="B11" s="34"/>
      <c r="C11" s="32" t="s">
        <v>24</v>
      </c>
      <c r="D11" s="191"/>
      <c r="E11" s="192"/>
      <c r="F11" s="86"/>
      <c r="G11" s="163" t="s">
        <v>0</v>
      </c>
      <c r="H11" s="164"/>
      <c r="I11" s="116">
        <v>1</v>
      </c>
      <c r="J11" s="117">
        <f>I11+1</f>
        <v>2</v>
      </c>
      <c r="K11" s="117">
        <f>J11+1</f>
        <v>3</v>
      </c>
      <c r="L11" s="117">
        <f>K11+1</f>
        <v>4</v>
      </c>
      <c r="M11" s="60" t="s">
        <v>14</v>
      </c>
      <c r="N11" s="117">
        <f>I11+4</f>
        <v>5</v>
      </c>
      <c r="O11" s="117">
        <f>J11+4</f>
        <v>6</v>
      </c>
      <c r="P11" s="117">
        <f>K11+4</f>
        <v>7</v>
      </c>
      <c r="Q11" s="117">
        <f>L11+4</f>
        <v>8</v>
      </c>
      <c r="R11" s="61" t="s">
        <v>5</v>
      </c>
      <c r="S11" s="20"/>
      <c r="T11" s="97"/>
      <c r="U11" s="98"/>
      <c r="V11" s="101"/>
    </row>
    <row r="12" spans="1:19" ht="15.75" customHeight="1">
      <c r="A12" s="20"/>
      <c r="B12" s="34"/>
      <c r="C12" s="33" t="s">
        <v>22</v>
      </c>
      <c r="D12" s="125"/>
      <c r="E12" s="126"/>
      <c r="F12" s="35"/>
      <c r="G12" s="155" t="s">
        <v>1</v>
      </c>
      <c r="H12" s="156"/>
      <c r="I12" s="62">
        <v>43831</v>
      </c>
      <c r="J12" s="63">
        <f>I12+14</f>
        <v>43845</v>
      </c>
      <c r="K12" s="63">
        <f>J12+14</f>
        <v>43859</v>
      </c>
      <c r="L12" s="63">
        <f>K12+14</f>
        <v>43873</v>
      </c>
      <c r="M12" s="63"/>
      <c r="N12" s="63">
        <f>L12+14</f>
        <v>43887</v>
      </c>
      <c r="O12" s="63">
        <f>N12+14</f>
        <v>43901</v>
      </c>
      <c r="P12" s="63">
        <f>O12+14</f>
        <v>43915</v>
      </c>
      <c r="Q12" s="63">
        <f>P12+14</f>
        <v>43929</v>
      </c>
      <c r="R12" s="124"/>
      <c r="S12" s="20"/>
    </row>
    <row r="13" spans="1:19" ht="15.75" customHeight="1">
      <c r="A13" s="20"/>
      <c r="B13" s="34"/>
      <c r="C13" s="64" t="s">
        <v>46</v>
      </c>
      <c r="D13" s="157"/>
      <c r="E13" s="158"/>
      <c r="F13" s="43"/>
      <c r="G13" s="155" t="s">
        <v>15</v>
      </c>
      <c r="H13" s="156"/>
      <c r="I13" s="118">
        <v>1</v>
      </c>
      <c r="J13" s="119">
        <v>1</v>
      </c>
      <c r="K13" s="119">
        <v>1</v>
      </c>
      <c r="L13" s="119">
        <v>1</v>
      </c>
      <c r="M13" s="152"/>
      <c r="N13" s="119">
        <v>1</v>
      </c>
      <c r="O13" s="119">
        <v>1</v>
      </c>
      <c r="P13" s="119">
        <v>1</v>
      </c>
      <c r="Q13" s="119">
        <v>1</v>
      </c>
      <c r="R13" s="181"/>
      <c r="S13" s="20"/>
    </row>
    <row r="14" spans="1:19" ht="15.75" customHeight="1" thickBot="1">
      <c r="A14" s="20"/>
      <c r="B14" s="34"/>
      <c r="C14" s="51" t="s">
        <v>60</v>
      </c>
      <c r="D14" s="108" t="str">
        <f>(((DATEDIF(I12,J12,"D")-14))+((DATEDIF(J12,K12,"D")-14))+((DATEDIF(K12,L12,"D")-14)))&amp;"日"</f>
        <v>0日</v>
      </c>
      <c r="E14" s="50" t="str">
        <f>(((DATEDIF(L12,N12,"D")-14))+((DATEDIF(N12,O12,"D")-14))+((DATEDIF(O12,P12,"D")-14))+((DATEDIF(P12,Q12,"D")-14)))&amp;"日"</f>
        <v>0日</v>
      </c>
      <c r="F14" s="43"/>
      <c r="G14" s="155" t="s">
        <v>7</v>
      </c>
      <c r="H14" s="156"/>
      <c r="I14" s="120"/>
      <c r="J14" s="120"/>
      <c r="K14" s="120"/>
      <c r="L14" s="120"/>
      <c r="M14" s="153"/>
      <c r="N14" s="120"/>
      <c r="O14" s="120"/>
      <c r="P14" s="120"/>
      <c r="Q14" s="120"/>
      <c r="R14" s="182"/>
      <c r="S14" s="20"/>
    </row>
    <row r="15" spans="1:19" ht="15.75" customHeight="1" thickTop="1">
      <c r="A15" s="20"/>
      <c r="B15" s="20"/>
      <c r="C15" s="20"/>
      <c r="D15" s="52"/>
      <c r="E15" s="36"/>
      <c r="F15" s="43"/>
      <c r="G15" s="184" t="s">
        <v>16</v>
      </c>
      <c r="H15" s="156"/>
      <c r="I15" s="121"/>
      <c r="J15" s="122"/>
      <c r="K15" s="122"/>
      <c r="L15" s="122"/>
      <c r="M15" s="153"/>
      <c r="N15" s="122"/>
      <c r="O15" s="122"/>
      <c r="P15" s="122"/>
      <c r="Q15" s="122"/>
      <c r="R15" s="182"/>
      <c r="S15" s="20"/>
    </row>
    <row r="16" spans="1:19" ht="19.5" customHeight="1" thickBot="1">
      <c r="A16" s="20"/>
      <c r="B16" s="20" t="s">
        <v>71</v>
      </c>
      <c r="C16" s="96" t="s">
        <v>9</v>
      </c>
      <c r="D16" s="185" t="s">
        <v>8</v>
      </c>
      <c r="E16" s="185"/>
      <c r="F16" s="185"/>
      <c r="G16" s="186" t="s">
        <v>28</v>
      </c>
      <c r="H16" s="187"/>
      <c r="I16" s="123" t="s">
        <v>74</v>
      </c>
      <c r="J16" s="123" t="s">
        <v>74</v>
      </c>
      <c r="K16" s="123"/>
      <c r="L16" s="123"/>
      <c r="M16" s="154"/>
      <c r="N16" s="123"/>
      <c r="O16" s="123"/>
      <c r="P16" s="123"/>
      <c r="Q16" s="123"/>
      <c r="R16" s="183"/>
      <c r="S16" s="20"/>
    </row>
    <row r="17" spans="1:38" s="143" customFormat="1" ht="21.75" customHeight="1">
      <c r="A17" s="134"/>
      <c r="B17" s="122" t="s">
        <v>47</v>
      </c>
      <c r="C17" s="135" t="s">
        <v>57</v>
      </c>
      <c r="D17" s="136" t="s">
        <v>86</v>
      </c>
      <c r="E17" s="137"/>
      <c r="F17" s="136"/>
      <c r="G17" s="136"/>
      <c r="H17" s="138"/>
      <c r="I17" s="109" t="str">
        <f>TEXT(I16,I16)</f>
        <v>+</v>
      </c>
      <c r="J17" s="109" t="str">
        <f>TEXT(J16,J16)</f>
        <v>+</v>
      </c>
      <c r="K17" s="109">
        <f>TEXT(K16,K16)</f>
      </c>
      <c r="L17" s="110">
        <f>TEXT(L16,L16)</f>
      </c>
      <c r="M17" s="139"/>
      <c r="N17" s="109">
        <f>TEXT(N16,N16)</f>
      </c>
      <c r="O17" s="109">
        <f>TEXT(O16,O16)</f>
      </c>
      <c r="P17" s="109">
        <f>TEXT(P16,P16)</f>
      </c>
      <c r="Q17" s="110">
        <f>TEXT(Q16,Q16)</f>
      </c>
      <c r="R17" s="140"/>
      <c r="S17" s="134"/>
      <c r="T17" s="141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1"/>
      <c r="AI17" s="141"/>
      <c r="AJ17" s="141"/>
      <c r="AK17" s="141"/>
      <c r="AL17" s="141"/>
    </row>
    <row r="18" spans="1:38" s="143" customFormat="1" ht="21.75" customHeight="1">
      <c r="A18" s="134"/>
      <c r="B18" s="122"/>
      <c r="C18" s="144"/>
      <c r="D18" s="145"/>
      <c r="E18" s="146"/>
      <c r="F18" s="145"/>
      <c r="G18" s="145"/>
      <c r="H18" s="147"/>
      <c r="I18" s="109"/>
      <c r="J18" s="109"/>
      <c r="K18" s="109"/>
      <c r="L18" s="111"/>
      <c r="M18" s="139"/>
      <c r="N18" s="109"/>
      <c r="O18" s="109"/>
      <c r="P18" s="109"/>
      <c r="Q18" s="111"/>
      <c r="R18" s="150" t="s">
        <v>76</v>
      </c>
      <c r="S18" s="134"/>
      <c r="T18" s="141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1"/>
      <c r="AI18" s="141"/>
      <c r="AJ18" s="141"/>
      <c r="AK18" s="141"/>
      <c r="AL18" s="141"/>
    </row>
    <row r="19" spans="1:38" ht="33" customHeight="1">
      <c r="A19" s="20"/>
      <c r="B19" s="15" t="s">
        <v>48</v>
      </c>
      <c r="C19" s="131" t="s">
        <v>72</v>
      </c>
      <c r="D19" s="88" t="s">
        <v>61</v>
      </c>
      <c r="E19" s="89">
        <f>ROUND(M5,-1)</f>
        <v>0</v>
      </c>
      <c r="F19" s="165" t="s">
        <v>85</v>
      </c>
      <c r="G19" s="166"/>
      <c r="H19" s="167"/>
      <c r="I19" s="109" t="str">
        <f>TEXT(I16,I16)</f>
        <v>+</v>
      </c>
      <c r="J19" s="109" t="str">
        <f>TEXT(J16,J16)</f>
        <v>+</v>
      </c>
      <c r="K19" s="109">
        <f>TEXT(K16,K16)</f>
      </c>
      <c r="L19" s="111">
        <f>TEXT(L16,L16)</f>
      </c>
      <c r="M19" s="107"/>
      <c r="N19" s="109">
        <f>TEXT(N16,N16)</f>
      </c>
      <c r="O19" s="109">
        <f>TEXT(O16,O16)</f>
      </c>
      <c r="P19" s="109">
        <f>TEXT(P16,P16)</f>
      </c>
      <c r="Q19" s="111">
        <f>TEXT(Q16,Q16)</f>
      </c>
      <c r="R19" s="151" t="s">
        <v>77</v>
      </c>
      <c r="S19" s="20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I19" s="98"/>
      <c r="AJ19" s="98"/>
      <c r="AK19" s="98"/>
      <c r="AL19" s="98"/>
    </row>
    <row r="20" spans="1:38" ht="21.75" customHeight="1">
      <c r="A20" s="20"/>
      <c r="B20" s="15" t="s">
        <v>64</v>
      </c>
      <c r="C20" s="91" t="s">
        <v>67</v>
      </c>
      <c r="D20" s="92" t="s">
        <v>51</v>
      </c>
      <c r="E20" s="89">
        <f>ROUND(M7,-1)</f>
        <v>0</v>
      </c>
      <c r="F20" s="13" t="s">
        <v>49</v>
      </c>
      <c r="G20" s="14">
        <v>250</v>
      </c>
      <c r="H20" s="44" t="s">
        <v>50</v>
      </c>
      <c r="I20" s="109" t="str">
        <f>TEXT(I16,I16)</f>
        <v>+</v>
      </c>
      <c r="J20" s="109" t="str">
        <f>TEXT(J16,J16)</f>
        <v>+</v>
      </c>
      <c r="K20" s="109">
        <f>TEXT(K16,K16)</f>
      </c>
      <c r="L20" s="111">
        <f>TEXT(L16,L16)</f>
      </c>
      <c r="M20" s="107"/>
      <c r="N20" s="109">
        <f>TEXT(N16,N16)</f>
      </c>
      <c r="O20" s="109">
        <f>TEXT(O16,O16)</f>
      </c>
      <c r="P20" s="109">
        <f>TEXT(P16,P16)</f>
      </c>
      <c r="Q20" s="111">
        <f>TEXT(Q16,Q16)</f>
      </c>
      <c r="R20" s="151" t="s">
        <v>78</v>
      </c>
      <c r="S20" s="3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I20" s="98"/>
      <c r="AJ20" s="98"/>
      <c r="AK20" s="98"/>
      <c r="AL20" s="98"/>
    </row>
    <row r="21" spans="1:38" ht="21.75" customHeight="1">
      <c r="A21" s="20"/>
      <c r="B21" s="15" t="s">
        <v>65</v>
      </c>
      <c r="C21" s="91" t="s">
        <v>68</v>
      </c>
      <c r="D21" s="85" t="s">
        <v>81</v>
      </c>
      <c r="E21" s="89">
        <f>ROUND(M6,-1)</f>
        <v>0</v>
      </c>
      <c r="F21" s="13" t="s">
        <v>49</v>
      </c>
      <c r="G21" s="14">
        <v>250</v>
      </c>
      <c r="H21" s="44" t="s">
        <v>50</v>
      </c>
      <c r="I21" s="109" t="str">
        <f>TEXT(I16,I16)</f>
        <v>+</v>
      </c>
      <c r="J21" s="109" t="str">
        <f>TEXT(J16,J16)</f>
        <v>+</v>
      </c>
      <c r="K21" s="109">
        <f>TEXT(K16,K16)</f>
      </c>
      <c r="L21" s="111">
        <f>TEXT(L16,L16)</f>
      </c>
      <c r="M21" s="107"/>
      <c r="N21" s="109">
        <f>TEXT(N16,N16)</f>
      </c>
      <c r="O21" s="109">
        <f>TEXT(O16,O16)</f>
      </c>
      <c r="P21" s="109">
        <f>TEXT(P16,P16)</f>
      </c>
      <c r="Q21" s="111">
        <f>TEXT(Q16,Q16)</f>
      </c>
      <c r="R21" s="151" t="s">
        <v>79</v>
      </c>
      <c r="S21" s="53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I21" s="98"/>
      <c r="AJ21" s="98"/>
      <c r="AK21" s="98"/>
      <c r="AL21" s="98"/>
    </row>
    <row r="22" spans="1:38" ht="18" customHeight="1">
      <c r="A22" s="20"/>
      <c r="B22" s="122"/>
      <c r="C22" s="94" t="s">
        <v>66</v>
      </c>
      <c r="D22" s="127"/>
      <c r="E22" s="16"/>
      <c r="F22" s="11"/>
      <c r="G22" s="12"/>
      <c r="H22" s="45"/>
      <c r="I22" s="112"/>
      <c r="J22" s="112"/>
      <c r="K22" s="112"/>
      <c r="L22" s="113"/>
      <c r="M22" s="107"/>
      <c r="N22" s="112"/>
      <c r="O22" s="112"/>
      <c r="P22" s="112"/>
      <c r="Q22" s="113"/>
      <c r="R22" s="57"/>
      <c r="S22" s="3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I22" s="98"/>
      <c r="AJ22" s="98"/>
      <c r="AK22" s="98"/>
      <c r="AL22" s="98"/>
    </row>
    <row r="23" spans="1:38" ht="18" customHeight="1">
      <c r="A23" s="20"/>
      <c r="B23" s="122"/>
      <c r="C23" s="94"/>
      <c r="D23" s="11"/>
      <c r="E23" s="16"/>
      <c r="F23" s="11"/>
      <c r="G23" s="12"/>
      <c r="H23" s="45"/>
      <c r="I23" s="112"/>
      <c r="J23" s="112"/>
      <c r="K23" s="112"/>
      <c r="L23" s="113"/>
      <c r="M23" s="107"/>
      <c r="N23" s="112"/>
      <c r="O23" s="112"/>
      <c r="P23" s="112"/>
      <c r="Q23" s="113"/>
      <c r="R23" s="57"/>
      <c r="S23" s="3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I23" s="98"/>
      <c r="AJ23" s="98"/>
      <c r="AK23" s="98"/>
      <c r="AL23" s="98"/>
    </row>
    <row r="25" spans="1:38" ht="21.75" customHeight="1">
      <c r="A25" s="20"/>
      <c r="B25" s="15" t="s">
        <v>52</v>
      </c>
      <c r="C25" s="91" t="s">
        <v>69</v>
      </c>
      <c r="D25" s="85" t="s">
        <v>75</v>
      </c>
      <c r="E25" s="89">
        <f>ROUND(M8,-1)</f>
        <v>0</v>
      </c>
      <c r="F25" s="13" t="s">
        <v>53</v>
      </c>
      <c r="G25" s="14">
        <v>50</v>
      </c>
      <c r="H25" s="44" t="s">
        <v>54</v>
      </c>
      <c r="I25" s="109" t="str">
        <f>TEXT(I16,I16)</f>
        <v>+</v>
      </c>
      <c r="J25" s="109" t="str">
        <f>TEXT(J16,J16)</f>
        <v>+</v>
      </c>
      <c r="K25" s="109">
        <f>TEXT(K16,K16)</f>
      </c>
      <c r="L25" s="111">
        <f>TEXT(L16,L16)</f>
      </c>
      <c r="M25" s="107"/>
      <c r="N25" s="109">
        <f>TEXT(N16,N16)</f>
      </c>
      <c r="O25" s="109">
        <f>TEXT(O16,O16)</f>
      </c>
      <c r="P25" s="109">
        <f>TEXT(P16,P16)</f>
      </c>
      <c r="Q25" s="111">
        <f>TEXT(Q16,Q16)</f>
      </c>
      <c r="R25" s="57"/>
      <c r="S25" s="3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I25" s="98"/>
      <c r="AJ25" s="98"/>
      <c r="AK25" s="98"/>
      <c r="AL25" s="98"/>
    </row>
    <row r="26" spans="1:38" ht="18.75" customHeight="1">
      <c r="A26" s="20"/>
      <c r="B26" s="122"/>
      <c r="C26" s="94"/>
      <c r="D26" s="127"/>
      <c r="E26" s="16"/>
      <c r="F26" s="11"/>
      <c r="G26" s="12"/>
      <c r="H26" s="45"/>
      <c r="I26" s="112"/>
      <c r="J26" s="112"/>
      <c r="K26" s="112"/>
      <c r="L26" s="113"/>
      <c r="M26" s="107"/>
      <c r="N26" s="112"/>
      <c r="O26" s="112"/>
      <c r="P26" s="112"/>
      <c r="Q26" s="113"/>
      <c r="R26" s="57"/>
      <c r="S26" s="3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I26" s="98"/>
      <c r="AJ26" s="98"/>
      <c r="AK26" s="98"/>
      <c r="AL26" s="98"/>
    </row>
    <row r="27" spans="1:38" ht="18.75" customHeight="1">
      <c r="A27" s="20"/>
      <c r="B27" s="122"/>
      <c r="C27" s="94"/>
      <c r="D27" s="11"/>
      <c r="E27" s="16"/>
      <c r="F27" s="11"/>
      <c r="G27" s="12"/>
      <c r="H27" s="45"/>
      <c r="I27" s="112"/>
      <c r="J27" s="112"/>
      <c r="K27" s="112"/>
      <c r="L27" s="113"/>
      <c r="M27" s="107"/>
      <c r="N27" s="112"/>
      <c r="O27" s="112"/>
      <c r="P27" s="112"/>
      <c r="Q27" s="113"/>
      <c r="R27" s="57"/>
      <c r="S27" s="37"/>
      <c r="U27" s="98"/>
      <c r="AI27" s="98"/>
      <c r="AJ27" s="98"/>
      <c r="AK27" s="98"/>
      <c r="AL27" s="98"/>
    </row>
    <row r="28" spans="1:38" ht="21.75" customHeight="1">
      <c r="A28" s="20"/>
      <c r="B28" s="15" t="s">
        <v>62</v>
      </c>
      <c r="C28" s="91" t="s">
        <v>58</v>
      </c>
      <c r="D28" s="85" t="s">
        <v>75</v>
      </c>
      <c r="E28" s="89">
        <f>ROUND(M9,-1)</f>
        <v>0</v>
      </c>
      <c r="F28" s="13" t="s">
        <v>55</v>
      </c>
      <c r="G28" s="90">
        <f>230-E28/50</f>
        <v>230</v>
      </c>
      <c r="H28" s="44" t="s">
        <v>50</v>
      </c>
      <c r="I28" s="109" t="str">
        <f>TEXT(I16,I16)</f>
        <v>+</v>
      </c>
      <c r="J28" s="109" t="str">
        <f>TEXT(J16,J16)</f>
        <v>+</v>
      </c>
      <c r="K28" s="109">
        <f>TEXT(K16,K16)</f>
      </c>
      <c r="L28" s="111">
        <f>TEXT(L16,L16)</f>
      </c>
      <c r="M28" s="107"/>
      <c r="N28" s="109">
        <f>TEXT(N16,N16)</f>
      </c>
      <c r="O28" s="109">
        <f>TEXT(O16,O16)</f>
      </c>
      <c r="P28" s="109">
        <f>TEXT(P16,P16)</f>
      </c>
      <c r="Q28" s="111">
        <f>TEXT(Q16,Q16)</f>
      </c>
      <c r="R28" s="57"/>
      <c r="S28" s="3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I28" s="98"/>
      <c r="AJ28" s="98"/>
      <c r="AK28" s="98"/>
      <c r="AL28" s="98"/>
    </row>
    <row r="29" spans="1:38" ht="18" customHeight="1">
      <c r="A29" s="20"/>
      <c r="B29" s="122"/>
      <c r="C29" s="94"/>
      <c r="D29" s="127"/>
      <c r="E29" s="16"/>
      <c r="F29" s="11"/>
      <c r="G29" s="12"/>
      <c r="H29" s="45"/>
      <c r="I29" s="112"/>
      <c r="J29" s="112"/>
      <c r="K29" s="112"/>
      <c r="L29" s="113"/>
      <c r="M29" s="107"/>
      <c r="N29" s="112"/>
      <c r="O29" s="112"/>
      <c r="P29" s="112"/>
      <c r="Q29" s="113"/>
      <c r="R29" s="57"/>
      <c r="S29" s="3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I29" s="98"/>
      <c r="AJ29" s="98"/>
      <c r="AK29" s="98"/>
      <c r="AL29" s="98"/>
    </row>
    <row r="30" spans="1:38" ht="18" customHeight="1">
      <c r="A30" s="20"/>
      <c r="B30" s="122"/>
      <c r="C30" s="94"/>
      <c r="D30" s="11"/>
      <c r="E30" s="16"/>
      <c r="F30" s="11"/>
      <c r="G30" s="12"/>
      <c r="H30" s="45"/>
      <c r="I30" s="112"/>
      <c r="J30" s="112"/>
      <c r="K30" s="112"/>
      <c r="L30" s="113"/>
      <c r="M30" s="107"/>
      <c r="N30" s="112"/>
      <c r="O30" s="112"/>
      <c r="P30" s="112"/>
      <c r="Q30" s="113"/>
      <c r="R30" s="57"/>
      <c r="S30" s="3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I30" s="98"/>
      <c r="AJ30" s="98"/>
      <c r="AK30" s="98"/>
      <c r="AL30" s="98"/>
    </row>
    <row r="31" spans="1:38" ht="21.75" customHeight="1">
      <c r="A31" s="20"/>
      <c r="B31" s="15" t="s">
        <v>52</v>
      </c>
      <c r="C31" s="91" t="s">
        <v>82</v>
      </c>
      <c r="D31" s="102" t="s">
        <v>56</v>
      </c>
      <c r="E31" s="103" t="s">
        <v>30</v>
      </c>
      <c r="F31" s="104"/>
      <c r="G31" s="105"/>
      <c r="H31" s="106"/>
      <c r="I31" s="109" t="str">
        <f>TEXT(I16,I16)</f>
        <v>+</v>
      </c>
      <c r="J31" s="109" t="str">
        <f>TEXT(J16,J16)</f>
        <v>+</v>
      </c>
      <c r="K31" s="109">
        <f>TEXT(K16,K16)</f>
      </c>
      <c r="L31" s="111">
        <f>TEXT(L16,L16)</f>
      </c>
      <c r="M31" s="107"/>
      <c r="N31" s="109">
        <f>TEXT(N16,N16)</f>
      </c>
      <c r="O31" s="109">
        <f>TEXT(O16,O16)</f>
      </c>
      <c r="P31" s="109">
        <f>TEXT(P16,P16)</f>
      </c>
      <c r="Q31" s="111">
        <f>TEXT(Q16,Q16)</f>
      </c>
      <c r="R31" s="57"/>
      <c r="S31" s="3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I31" s="98"/>
      <c r="AJ31" s="98"/>
      <c r="AK31" s="98"/>
      <c r="AL31" s="98"/>
    </row>
    <row r="32" spans="1:38" ht="21.75" customHeight="1">
      <c r="A32" s="20"/>
      <c r="B32" s="122" t="s">
        <v>63</v>
      </c>
      <c r="C32" s="128" t="s">
        <v>80</v>
      </c>
      <c r="D32" s="129" t="s">
        <v>70</v>
      </c>
      <c r="E32" s="130" t="s">
        <v>30</v>
      </c>
      <c r="F32" s="11"/>
      <c r="G32" s="12"/>
      <c r="H32" s="45"/>
      <c r="I32" s="109" t="str">
        <f>TEXT(I16,I16)</f>
        <v>+</v>
      </c>
      <c r="J32" s="109" t="str">
        <f>TEXT(J16,J16)</f>
        <v>+</v>
      </c>
      <c r="K32" s="109">
        <f>TEXT(K16,K16)</f>
      </c>
      <c r="L32" s="111">
        <f>TEXT(L16,L16)</f>
      </c>
      <c r="M32" s="107"/>
      <c r="N32" s="109">
        <f>TEXT(N16,N16)</f>
      </c>
      <c r="O32" s="109">
        <f>TEXT(O16,O16)</f>
      </c>
      <c r="P32" s="109">
        <f>TEXT(P16,P16)</f>
      </c>
      <c r="Q32" s="111">
        <f>TEXT(Q16,Q16)</f>
      </c>
      <c r="R32" s="57"/>
      <c r="S32" s="3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I32" s="98"/>
      <c r="AJ32" s="98"/>
      <c r="AK32" s="98"/>
      <c r="AL32" s="98"/>
    </row>
    <row r="33" spans="1:38" ht="21.75" customHeight="1" thickBot="1">
      <c r="A33" s="20"/>
      <c r="B33" s="159" t="s">
        <v>59</v>
      </c>
      <c r="C33" s="160"/>
      <c r="D33" s="161"/>
      <c r="E33" s="161"/>
      <c r="F33" s="161"/>
      <c r="G33" s="161"/>
      <c r="H33" s="162"/>
      <c r="I33" s="114"/>
      <c r="J33" s="114"/>
      <c r="K33" s="114"/>
      <c r="L33" s="115"/>
      <c r="M33" s="107"/>
      <c r="N33" s="114"/>
      <c r="O33" s="114"/>
      <c r="P33" s="114"/>
      <c r="Q33" s="115"/>
      <c r="R33" s="57"/>
      <c r="S33" s="20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I33" s="98"/>
      <c r="AJ33" s="98"/>
      <c r="AK33" s="98"/>
      <c r="AL33" s="98"/>
    </row>
    <row r="34" spans="1:38" ht="14.25" thickTop="1">
      <c r="A34" s="20"/>
      <c r="B34" s="20"/>
      <c r="C34" s="20"/>
      <c r="D34" s="54"/>
      <c r="E34" s="55"/>
      <c r="F34" s="20"/>
      <c r="G34" s="56"/>
      <c r="H34" s="54"/>
      <c r="I34" s="53"/>
      <c r="J34" s="53"/>
      <c r="K34" s="53"/>
      <c r="L34" s="20"/>
      <c r="M34" s="132" t="s">
        <v>26</v>
      </c>
      <c r="N34" s="20"/>
      <c r="O34" s="53"/>
      <c r="P34" s="53"/>
      <c r="Q34" s="53"/>
      <c r="R34" s="57"/>
      <c r="S34" s="20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I34" s="98"/>
      <c r="AJ34" s="98"/>
      <c r="AK34" s="98"/>
      <c r="AL34" s="98"/>
    </row>
  </sheetData>
  <sheetProtection sheet="1"/>
  <mergeCells count="36">
    <mergeCell ref="D3:F3"/>
    <mergeCell ref="G3:H3"/>
    <mergeCell ref="Q6:R6"/>
    <mergeCell ref="P3:R3"/>
    <mergeCell ref="Q5:R5"/>
    <mergeCell ref="D4:F4"/>
    <mergeCell ref="I3:L3"/>
    <mergeCell ref="M3:O3"/>
    <mergeCell ref="D5:F5"/>
    <mergeCell ref="R13:R16"/>
    <mergeCell ref="G14:H14"/>
    <mergeCell ref="G15:H15"/>
    <mergeCell ref="D16:F16"/>
    <mergeCell ref="G16:H16"/>
    <mergeCell ref="D7:F7"/>
    <mergeCell ref="G7:H7"/>
    <mergeCell ref="D11:E11"/>
    <mergeCell ref="G8:H8"/>
    <mergeCell ref="G10:H10"/>
    <mergeCell ref="C4:C5"/>
    <mergeCell ref="G4:H4"/>
    <mergeCell ref="G5:H5"/>
    <mergeCell ref="C6:C7"/>
    <mergeCell ref="D6:F6"/>
    <mergeCell ref="C8:C9"/>
    <mergeCell ref="D8:E9"/>
    <mergeCell ref="F8:F9"/>
    <mergeCell ref="G6:H6"/>
    <mergeCell ref="G9:H9"/>
    <mergeCell ref="M13:M16"/>
    <mergeCell ref="G12:H12"/>
    <mergeCell ref="D13:E13"/>
    <mergeCell ref="G13:H13"/>
    <mergeCell ref="B33:H33"/>
    <mergeCell ref="G11:H11"/>
    <mergeCell ref="F19:H19"/>
  </mergeCells>
  <conditionalFormatting sqref="N33:Q33 I33:L33">
    <cfRule type="cellIs" priority="28" dxfId="2" operator="equal" stopIfTrue="1">
      <formula>"実施"</formula>
    </cfRule>
  </conditionalFormatting>
  <conditionalFormatting sqref="I17:L32 N17:Q32">
    <cfRule type="cellIs" priority="23" dxfId="0" operator="equal" stopIfTrue="1">
      <formula>"+"</formula>
    </cfRule>
  </conditionalFormatting>
  <dataValidations count="8">
    <dataValidation type="list" allowBlank="1" showInputMessage="1" showErrorMessage="1" sqref="Q6">
      <formula1>"0,1,2,3"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R13 M13">
      <formula1>"CR,PR,SD,PD,NE"</formula1>
    </dataValidation>
    <dataValidation type="list" allowBlank="1" showInputMessage="1" showErrorMessage="1" sqref="N16:Q16 I16:L16">
      <formula1>"+"</formula1>
    </dataValidation>
    <dataValidation type="list" allowBlank="1" showInputMessage="1" showErrorMessage="1" sqref="B33:H33">
      <formula1>"以上　ｸﾞﾛｰｼｮﾝ（前胸部）より,以上　ﾘｻﾞｰﾊﾞｰ（腹壁）より,以上　末梢静脈より"</formula1>
    </dataValidation>
  </dataValidations>
  <printOptions/>
  <pageMargins left="0.16" right="0" top="0.2" bottom="0.57" header="0.2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埼玉メディカルセンター</cp:lastModifiedBy>
  <cp:lastPrinted>2016-12-15T04:53:50Z</cp:lastPrinted>
  <dcterms:created xsi:type="dcterms:W3CDTF">2008-11-30T10:59:24Z</dcterms:created>
  <dcterms:modified xsi:type="dcterms:W3CDTF">2020-10-13T01:41:15Z</dcterms:modified>
  <cp:category/>
  <cp:version/>
  <cp:contentType/>
  <cp:contentStatus/>
</cp:coreProperties>
</file>