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9170" windowHeight="6480" tabRatio="823" activeTab="0"/>
  </bookViews>
  <sheets>
    <sheet name="DCF療法" sheetId="1" r:id="rId1"/>
  </sheets>
  <definedNames>
    <definedName name="_xlnm.Print_Area" localSheetId="0">'DCF療法'!$A$1:$S$34</definedName>
    <definedName name="Z_5AF54F3A_B2B8_471F_9DC3_488F93E85E4A_.wvu.Cols" localSheetId="0" hidden="1">'DCF療法'!$T:$IV</definedName>
    <definedName name="Z_5AF54F3A_B2B8_471F_9DC3_488F93E85E4A_.wvu.FilterData" localSheetId="0" hidden="1">'DCF療法'!$M$4:$O$6</definedName>
    <definedName name="Z_5AF54F3A_B2B8_471F_9DC3_488F93E85E4A_.wvu.PrintArea" localSheetId="0" hidden="1">'DCF療法'!$A$1:$S$34</definedName>
    <definedName name="Z_5AF54F3A_B2B8_471F_9DC3_488F93E85E4A_.wvu.Rows" localSheetId="0" hidden="1">'DCF療法'!#REF!,'DCF療法'!#REF!</definedName>
    <definedName name="Z_6FE1FD3C_2396_4D4A_9A08_E4DD022E692A_.wvu.Cols" localSheetId="0" hidden="1">'DCF療法'!$T:$IV</definedName>
    <definedName name="Z_6FE1FD3C_2396_4D4A_9A08_E4DD022E692A_.wvu.FilterData" localSheetId="0" hidden="1">'DCF療法'!$M$4:$O$6</definedName>
    <definedName name="Z_6FE1FD3C_2396_4D4A_9A08_E4DD022E692A_.wvu.PrintArea" localSheetId="0" hidden="1">'DCF療法'!$A:$S</definedName>
    <definedName name="Z_6FE1FD3C_2396_4D4A_9A08_E4DD022E692A_.wvu.Rows" localSheetId="0" hidden="1">'DCF療法'!#REF!,'DCF療法'!#REF!</definedName>
  </definedNames>
  <calcPr fullCalcOnLoad="1"/>
</workbook>
</file>

<file path=xl/sharedStrings.xml><?xml version="1.0" encoding="utf-8"?>
<sst xmlns="http://schemas.openxmlformats.org/spreadsheetml/2006/main" count="106" uniqueCount="91">
  <si>
    <t>患者情報</t>
  </si>
  <si>
    <t>以上　末梢静脈より</t>
  </si>
  <si>
    <t>効果</t>
  </si>
  <si>
    <t>1st</t>
  </si>
  <si>
    <t>日付</t>
  </si>
  <si>
    <t>day1</t>
  </si>
  <si>
    <t>施行開始日</t>
  </si>
  <si>
    <t>投与方法</t>
  </si>
  <si>
    <t>計算投与量(mg/body)</t>
  </si>
  <si>
    <t>ID（外来）</t>
  </si>
  <si>
    <t>薬剤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</si>
  <si>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</si>
  <si>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</si>
  <si>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</si>
  <si>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DTX</t>
  </si>
  <si>
    <t>年齢</t>
  </si>
  <si>
    <t>患者名（カタカナ）</t>
  </si>
  <si>
    <t>CDDP</t>
  </si>
  <si>
    <t>PS</t>
  </si>
  <si>
    <t>身長</t>
  </si>
  <si>
    <t>cm</t>
  </si>
  <si>
    <t>生年月日(西暦)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</si>
  <si>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</si>
  <si>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</si>
  <si>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</si>
  <si>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</si>
  <si>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</si>
  <si>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使用目的</t>
  </si>
  <si>
    <t>ｻｲｸﾙ数</t>
  </si>
  <si>
    <t>評価病変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</si>
  <si>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</si>
  <si>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</si>
  <si>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</si>
  <si>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</si>
  <si>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</si>
  <si>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</si>
  <si>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</si>
  <si>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</si>
  <si>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8時間 　　(点滴静注)</t>
  </si>
  <si>
    <t>ｿﾙｱｾﾄD　　500ml</t>
  </si>
  <si>
    <t>②</t>
  </si>
  <si>
    <t>8時間 　  (点滴静注)</t>
  </si>
  <si>
    <t>③</t>
  </si>
  <si>
    <t>120分  　 (点滴静注)</t>
  </si>
  <si>
    <t>ﾄﾞｾﾀｷｾﾙ</t>
  </si>
  <si>
    <t>mg＋5%ﾌﾞﾄﾞｳ糖250ml</t>
  </si>
  <si>
    <t>mg＋生食</t>
  </si>
  <si>
    <t>ml</t>
  </si>
  <si>
    <t>④</t>
  </si>
  <si>
    <t>ﾏﾝﾆﾄｰﾙ 　　300ml</t>
  </si>
  <si>
    <t>⑤</t>
  </si>
  <si>
    <t>⑥</t>
  </si>
  <si>
    <t>day2</t>
  </si>
  <si>
    <t>day3</t>
  </si>
  <si>
    <t>day4</t>
  </si>
  <si>
    <t>day5</t>
  </si>
  <si>
    <t>day6</t>
  </si>
  <si>
    <t>day7</t>
  </si>
  <si>
    <t>day8</t>
  </si>
  <si>
    <t>+</t>
  </si>
  <si>
    <t>ｼｽﾌﾟﾗﾁﾝ</t>
  </si>
  <si>
    <t>ｿﾙﾃﾞﾑ3A　　500ml   　　 翌日までkeep</t>
  </si>
  <si>
    <t>内服</t>
  </si>
  <si>
    <t>ｿﾙﾃﾞﾑ3A 　500ml</t>
  </si>
  <si>
    <t>24時間  　 (点滴静注)</t>
  </si>
  <si>
    <t>5-FU</t>
  </si>
  <si>
    <t>ml</t>
  </si>
  <si>
    <t>1～5</t>
  </si>
  <si>
    <t>30分側管  (点滴静注)</t>
  </si>
  <si>
    <t>120分側管 (点滴静注)</t>
  </si>
  <si>
    <t>60分側管  (点滴静注)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</si>
  <si>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</si>
  <si>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r>
      <t>注射薬･指示処方箋(内科･外科/食道癌化学療法)</t>
    </r>
    <r>
      <rPr>
        <b/>
        <sz val="20"/>
        <color indexed="8"/>
        <rFont val="ＭＳ ゴシック"/>
        <family val="3"/>
      </rPr>
      <t>　</t>
    </r>
  </si>
  <si>
    <t>ﾌﾙｵﾛｳﾗｼﾙ</t>
  </si>
  <si>
    <t>生食 　  　500ml+ 硫酸Mg 20ml</t>
  </si>
  <si>
    <t>生食　　 　500ml</t>
  </si>
  <si>
    <t xml:space="preserve">ｿﾙﾃﾞﾑ3A　　500ml   　　 </t>
  </si>
  <si>
    <t>⑦</t>
  </si>
  <si>
    <t>⑧</t>
  </si>
  <si>
    <t>⑨</t>
  </si>
  <si>
    <t>120分以上 (点滴静注)</t>
  </si>
  <si>
    <t>ﾃﾞｷｻｰﾄ　6.6mg+生食50ml</t>
  </si>
  <si>
    <t>①</t>
  </si>
  <si>
    <t>Ⅰ</t>
  </si>
  <si>
    <t>Ⅱ</t>
  </si>
  <si>
    <t>Ⅲ</t>
  </si>
  <si>
    <t xml:space="preserve">ｱﾛｷｼ 0.75mg/50ml＋ﾃﾞｷｻｰﾄ 9.9mg </t>
  </si>
  <si>
    <t>ドセタキセルのアルコール溶解（ 可・禁 ）</t>
  </si>
  <si>
    <t>食道癌4:術前・導入DCF(3週毎)</t>
  </si>
  <si>
    <t>経口</t>
  </si>
  <si>
    <t>ｱﾌﾟﾚﾋﾟﾀﾝﾄ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</si>
</sst>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/>
      <right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4" fillId="0" borderId="17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18" xfId="61" applyNumberFormat="1" applyFont="1" applyFill="1" applyBorder="1" applyAlignment="1" applyProtection="1">
      <alignment horizontal="center"/>
      <protection locked="0"/>
    </xf>
    <xf numFmtId="0" fontId="15" fillId="0" borderId="19" xfId="61" applyFont="1" applyFill="1" applyBorder="1" applyAlignment="1">
      <alignment horizontal="center"/>
      <protection/>
    </xf>
    <xf numFmtId="178" fontId="20" fillId="0" borderId="20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1" xfId="0" applyFont="1" applyFill="1" applyBorder="1" applyAlignment="1" applyProtection="1">
      <alignment horizontal="center" vertical="center"/>
      <protection locked="0"/>
    </xf>
    <xf numFmtId="0" fontId="25" fillId="34" borderId="22" xfId="0" applyFont="1" applyFill="1" applyBorder="1" applyAlignment="1" applyProtection="1">
      <alignment horizontal="center" vertical="center"/>
      <protection locked="0"/>
    </xf>
    <xf numFmtId="179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8" xfId="0" applyNumberFormat="1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9" fontId="26" fillId="34" borderId="23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3" xfId="0" applyFont="1" applyFill="1" applyBorder="1" applyAlignment="1" applyProtection="1">
      <alignment vertical="center" shrinkToFit="1"/>
      <protection/>
    </xf>
    <xf numFmtId="0" fontId="10" fillId="0" borderId="26" xfId="0" applyFont="1" applyFill="1" applyBorder="1" applyAlignment="1" applyProtection="1">
      <alignment vertical="center"/>
      <protection/>
    </xf>
    <xf numFmtId="176" fontId="28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28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176" fontId="5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26" xfId="0" applyFont="1" applyFill="1" applyBorder="1" applyAlignment="1" applyProtection="1">
      <alignment vertical="center"/>
      <protection/>
    </xf>
    <xf numFmtId="176" fontId="28" fillId="0" borderId="26" xfId="0" applyNumberFormat="1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176" fontId="5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176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76" fontId="5" fillId="0" borderId="26" xfId="0" applyNumberFormat="1" applyFont="1" applyFill="1" applyBorder="1" applyAlignment="1" applyProtection="1">
      <alignment horizontal="left" vertical="center"/>
      <protection/>
    </xf>
    <xf numFmtId="0" fontId="10" fillId="0" borderId="34" xfId="0" applyFont="1" applyFill="1" applyBorder="1" applyAlignment="1" applyProtection="1">
      <alignment horizontal="left" vertical="center"/>
      <protection/>
    </xf>
    <xf numFmtId="176" fontId="10" fillId="0" borderId="39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176" fontId="1" fillId="33" borderId="4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15" fillId="0" borderId="29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left" vertical="center"/>
    </xf>
    <xf numFmtId="178" fontId="9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177" fontId="5" fillId="33" borderId="0" xfId="0" applyNumberFormat="1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0" fontId="14" fillId="0" borderId="49" xfId="61" applyFont="1" applyFill="1" applyBorder="1" applyAlignment="1">
      <alignment horizontal="left"/>
      <protection/>
    </xf>
    <xf numFmtId="0" fontId="14" fillId="0" borderId="50" xfId="61" applyFont="1" applyFill="1" applyBorder="1" applyAlignment="1">
      <alignment horizontal="left"/>
      <protection/>
    </xf>
    <xf numFmtId="0" fontId="25" fillId="0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0" fillId="33" borderId="52" xfId="0" applyNumberForma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9" fontId="5" fillId="0" borderId="55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56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5" borderId="0" xfId="0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5" fillId="34" borderId="22" xfId="0" applyFont="1" applyFill="1" applyBorder="1" applyAlignment="1" applyProtection="1">
      <alignment horizontal="center" vertical="center" wrapText="1"/>
      <protection locked="0"/>
    </xf>
    <xf numFmtId="0" fontId="24" fillId="34" borderId="57" xfId="0" applyFont="1" applyFill="1" applyBorder="1" applyAlignment="1" applyProtection="1">
      <alignment horizontal="center" vertical="center" wrapText="1"/>
      <protection locked="0"/>
    </xf>
    <xf numFmtId="0" fontId="24" fillId="34" borderId="5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0" fillId="34" borderId="60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51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43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10" fillId="0" borderId="51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10" fillId="0" borderId="63" xfId="0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4" borderId="63" xfId="0" applyFont="1" applyFill="1" applyBorder="1" applyAlignment="1" applyProtection="1">
      <alignment horizontal="center" vertical="center"/>
      <protection locked="0"/>
    </xf>
    <xf numFmtId="0" fontId="1" fillId="34" borderId="64" xfId="0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10" fillId="0" borderId="65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 applyProtection="1">
      <alignment vertical="center" shrinkToFit="1"/>
      <protection locked="0"/>
    </xf>
    <xf numFmtId="0" fontId="0" fillId="0" borderId="67" xfId="0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shrinkToFit="1"/>
      <protection locked="0"/>
    </xf>
    <xf numFmtId="0" fontId="9" fillId="33" borderId="6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34" borderId="51" xfId="0" applyFont="1" applyFill="1" applyBorder="1" applyAlignment="1" applyProtection="1">
      <alignment horizontal="center" vertical="center"/>
      <protection locked="0"/>
    </xf>
    <xf numFmtId="0" fontId="24" fillId="34" borderId="62" xfId="0" applyFont="1" applyFill="1" applyBorder="1" applyAlignment="1" applyProtection="1">
      <alignment horizontal="center" vertical="center"/>
      <protection locked="0"/>
    </xf>
    <xf numFmtId="176" fontId="25" fillId="34" borderId="43" xfId="0" applyNumberFormat="1" applyFont="1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7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906000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906000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90600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4" name="Line 12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" name="Line 13"/>
        <xdr:cNvSpPr>
          <a:spLocks/>
        </xdr:cNvSpPr>
      </xdr:nvSpPr>
      <xdr:spPr>
        <a:xfrm>
          <a:off x="990600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6" name="Line 15"/>
        <xdr:cNvSpPr>
          <a:spLocks/>
        </xdr:cNvSpPr>
      </xdr:nvSpPr>
      <xdr:spPr>
        <a:xfrm>
          <a:off x="9906000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7" name="Line 16"/>
        <xdr:cNvSpPr>
          <a:spLocks/>
        </xdr:cNvSpPr>
      </xdr:nvSpPr>
      <xdr:spPr>
        <a:xfrm>
          <a:off x="9906000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990600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9" name="Line 18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990600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1" name="Line 21"/>
        <xdr:cNvSpPr>
          <a:spLocks/>
        </xdr:cNvSpPr>
      </xdr:nvSpPr>
      <xdr:spPr>
        <a:xfrm>
          <a:off x="9906000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2" name="Line 22"/>
        <xdr:cNvSpPr>
          <a:spLocks/>
        </xdr:cNvSpPr>
      </xdr:nvSpPr>
      <xdr:spPr>
        <a:xfrm>
          <a:off x="9906000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3" name="Line 23"/>
        <xdr:cNvSpPr>
          <a:spLocks/>
        </xdr:cNvSpPr>
      </xdr:nvSpPr>
      <xdr:spPr>
        <a:xfrm>
          <a:off x="990600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4" name="Line 24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5" name="Line 25"/>
        <xdr:cNvSpPr>
          <a:spLocks/>
        </xdr:cNvSpPr>
      </xdr:nvSpPr>
      <xdr:spPr>
        <a:xfrm>
          <a:off x="990600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6" name="Line 27"/>
        <xdr:cNvSpPr>
          <a:spLocks/>
        </xdr:cNvSpPr>
      </xdr:nvSpPr>
      <xdr:spPr>
        <a:xfrm>
          <a:off x="9906000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7" name="Line 28"/>
        <xdr:cNvSpPr>
          <a:spLocks/>
        </xdr:cNvSpPr>
      </xdr:nvSpPr>
      <xdr:spPr>
        <a:xfrm>
          <a:off x="9906000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8" name="Line 29"/>
        <xdr:cNvSpPr>
          <a:spLocks/>
        </xdr:cNvSpPr>
      </xdr:nvSpPr>
      <xdr:spPr>
        <a:xfrm>
          <a:off x="990600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9" name="Line 30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0" name="Line 31"/>
        <xdr:cNvSpPr>
          <a:spLocks/>
        </xdr:cNvSpPr>
      </xdr:nvSpPr>
      <xdr:spPr>
        <a:xfrm>
          <a:off x="990600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1" name="Line 33"/>
        <xdr:cNvSpPr>
          <a:spLocks/>
        </xdr:cNvSpPr>
      </xdr:nvSpPr>
      <xdr:spPr>
        <a:xfrm>
          <a:off x="9906000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2" name="Line 34"/>
        <xdr:cNvSpPr>
          <a:spLocks/>
        </xdr:cNvSpPr>
      </xdr:nvSpPr>
      <xdr:spPr>
        <a:xfrm>
          <a:off x="9906000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3" name="Line 35"/>
        <xdr:cNvSpPr>
          <a:spLocks/>
        </xdr:cNvSpPr>
      </xdr:nvSpPr>
      <xdr:spPr>
        <a:xfrm>
          <a:off x="990600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" name="Line 36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5" name="Line 37"/>
        <xdr:cNvSpPr>
          <a:spLocks/>
        </xdr:cNvSpPr>
      </xdr:nvSpPr>
      <xdr:spPr>
        <a:xfrm>
          <a:off x="990600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6" name="Line 11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7" name="Line 17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8" name="Line 23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9" name="Line 29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0" name="Line 35"/>
        <xdr:cNvSpPr>
          <a:spLocks/>
        </xdr:cNvSpPr>
      </xdr:nvSpPr>
      <xdr:spPr>
        <a:xfrm>
          <a:off x="9906000" y="5962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5"/>
  <sheetViews>
    <sheetView tabSelected="1" zoomScalePageLayoutView="0" workbookViewId="0" topLeftCell="A1">
      <selection activeCell="I12" sqref="I12"/>
    </sheetView>
  </sheetViews>
  <sheetFormatPr defaultColWidth="0" defaultRowHeight="18" customHeight="1"/>
  <cols>
    <col min="1" max="1" width="1.421875" style="40" customWidth="1"/>
    <col min="2" max="2" width="2.8515625" style="40" customWidth="1"/>
    <col min="3" max="3" width="20.57421875" style="40" customWidth="1"/>
    <col min="4" max="4" width="11.57421875" style="40" customWidth="1"/>
    <col min="5" max="5" width="9.00390625" style="80" customWidth="1"/>
    <col min="6" max="6" width="10.00390625" style="40" customWidth="1"/>
    <col min="7" max="7" width="6.421875" style="81" customWidth="1"/>
    <col min="8" max="8" width="5.421875" style="40" customWidth="1"/>
    <col min="9" max="9" width="7.57421875" style="40" customWidth="1"/>
    <col min="10" max="10" width="7.7109375" style="40" customWidth="1"/>
    <col min="11" max="17" width="7.57421875" style="40" customWidth="1"/>
    <col min="18" max="18" width="7.7109375" style="40" customWidth="1"/>
    <col min="19" max="19" width="5.28125" style="40" customWidth="1"/>
    <col min="20" max="20" width="3.7109375" style="38" hidden="1" customWidth="1"/>
    <col min="21" max="21" width="3.8515625" style="39" hidden="1" customWidth="1"/>
    <col min="22" max="22" width="4.7109375" style="38" hidden="1" customWidth="1"/>
    <col min="23" max="24" width="3.421875" style="38" hidden="1" customWidth="1"/>
    <col min="25" max="25" width="5.28125" style="38" hidden="1" customWidth="1"/>
    <col min="26" max="26" width="3.8515625" style="38" hidden="1" customWidth="1"/>
    <col min="27" max="27" width="5.28125" style="38" hidden="1" customWidth="1"/>
    <col min="28" max="28" width="4.7109375" style="38" hidden="1" customWidth="1"/>
    <col min="29" max="33" width="5.28125" style="38" hidden="1" customWidth="1"/>
    <col min="34" max="34" width="4.28125" style="38" hidden="1" customWidth="1"/>
    <col min="35" max="16384" width="0" style="40" hidden="1" customWidth="1"/>
  </cols>
  <sheetData>
    <row r="1" spans="1:34" ht="24">
      <c r="A1" s="2" t="s">
        <v>72</v>
      </c>
      <c r="B1" s="150"/>
      <c r="C1" s="1"/>
      <c r="D1" s="3"/>
      <c r="E1" s="4"/>
      <c r="F1" s="5"/>
      <c r="G1" s="6"/>
      <c r="H1" s="1"/>
      <c r="I1" s="1"/>
      <c r="J1" s="7" t="s">
        <v>88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7.5" customHeight="1">
      <c r="A2" s="10"/>
      <c r="B2" s="10"/>
      <c r="C2" s="11"/>
      <c r="D2" s="12"/>
      <c r="E2" s="13"/>
      <c r="F2" s="14"/>
      <c r="G2" s="15"/>
      <c r="H2" s="10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6</v>
      </c>
      <c r="D3" s="181"/>
      <c r="E3" s="182"/>
      <c r="F3" s="183"/>
      <c r="G3" s="193"/>
      <c r="H3" s="194"/>
      <c r="I3" s="218" t="s">
        <v>7</v>
      </c>
      <c r="J3" s="219"/>
      <c r="K3" s="219"/>
      <c r="L3" s="219"/>
      <c r="M3" s="220" t="s">
        <v>8</v>
      </c>
      <c r="N3" s="221"/>
      <c r="O3" s="222"/>
      <c r="P3" s="199" t="s">
        <v>0</v>
      </c>
      <c r="Q3" s="200"/>
      <c r="R3" s="201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6" t="s">
        <v>9</v>
      </c>
      <c r="D4" s="187"/>
      <c r="E4" s="188"/>
      <c r="F4" s="189"/>
      <c r="G4" s="193"/>
      <c r="H4" s="194"/>
      <c r="I4" s="19" t="s">
        <v>10</v>
      </c>
      <c r="J4" s="20" t="s">
        <v>11</v>
      </c>
      <c r="K4" s="20" t="s">
        <v>12</v>
      </c>
      <c r="L4" s="20" t="s">
        <v>13</v>
      </c>
      <c r="M4" s="144">
        <v>1</v>
      </c>
      <c r="N4" s="21">
        <v>0.8</v>
      </c>
      <c r="O4" s="22">
        <v>0.6</v>
      </c>
      <c r="P4" s="23"/>
      <c r="Q4" s="24"/>
      <c r="R4" s="25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77"/>
      <c r="D5" s="190"/>
      <c r="E5" s="191"/>
      <c r="F5" s="192"/>
      <c r="G5" s="193"/>
      <c r="H5" s="194"/>
      <c r="I5" s="148" t="s">
        <v>14</v>
      </c>
      <c r="J5" s="143">
        <v>70</v>
      </c>
      <c r="K5" s="143">
        <v>1</v>
      </c>
      <c r="L5" s="143">
        <v>2</v>
      </c>
      <c r="M5" s="142">
        <f>R9*J5</f>
        <v>0</v>
      </c>
      <c r="N5" s="138">
        <f>M5*0.8</f>
        <v>0</v>
      </c>
      <c r="O5" s="139">
        <f>M5*0.6</f>
        <v>0</v>
      </c>
      <c r="P5" s="26" t="s">
        <v>15</v>
      </c>
      <c r="Q5" s="202"/>
      <c r="R5" s="203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76" t="s">
        <v>16</v>
      </c>
      <c r="D6" s="178"/>
      <c r="E6" s="179"/>
      <c r="F6" s="180"/>
      <c r="G6" s="193"/>
      <c r="H6" s="194"/>
      <c r="I6" s="107" t="s">
        <v>17</v>
      </c>
      <c r="J6" s="108">
        <v>70</v>
      </c>
      <c r="K6" s="108">
        <v>1</v>
      </c>
      <c r="L6" s="147">
        <v>2</v>
      </c>
      <c r="M6" s="145">
        <f>R9*J6</f>
        <v>0</v>
      </c>
      <c r="N6" s="140">
        <f>M6*0.8</f>
        <v>0</v>
      </c>
      <c r="O6" s="141">
        <f>M6*0.6</f>
        <v>0</v>
      </c>
      <c r="P6" s="26" t="s">
        <v>18</v>
      </c>
      <c r="Q6" s="195"/>
      <c r="R6" s="19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77"/>
      <c r="D7" s="184"/>
      <c r="E7" s="185"/>
      <c r="F7" s="186"/>
      <c r="G7" s="193"/>
      <c r="H7" s="194"/>
      <c r="I7" s="122" t="s">
        <v>65</v>
      </c>
      <c r="J7" s="123">
        <v>750</v>
      </c>
      <c r="K7" s="123" t="s">
        <v>67</v>
      </c>
      <c r="L7" s="123">
        <v>24</v>
      </c>
      <c r="M7" s="146">
        <f>R9*J7</f>
        <v>0</v>
      </c>
      <c r="N7" s="131">
        <f>M7*0.8</f>
        <v>0</v>
      </c>
      <c r="O7" s="132">
        <f>M7*0.6</f>
        <v>0</v>
      </c>
      <c r="P7" s="27" t="s">
        <v>19</v>
      </c>
      <c r="Q7" s="28" t="s">
        <v>20</v>
      </c>
      <c r="R7" s="29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76" t="s">
        <v>21</v>
      </c>
      <c r="D8" s="207"/>
      <c r="E8" s="208"/>
      <c r="F8" s="210"/>
      <c r="G8" s="212"/>
      <c r="H8" s="213"/>
      <c r="I8" s="223"/>
      <c r="J8" s="223"/>
      <c r="K8" s="120"/>
      <c r="L8" s="121"/>
      <c r="M8" s="101"/>
      <c r="N8" s="197"/>
      <c r="O8" s="198"/>
      <c r="P8" s="133" t="s">
        <v>22</v>
      </c>
      <c r="Q8" s="28" t="s">
        <v>23</v>
      </c>
      <c r="R8" s="29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06"/>
      <c r="D9" s="209"/>
      <c r="E9" s="209"/>
      <c r="F9" s="211"/>
      <c r="G9" s="149"/>
      <c r="H9" s="10"/>
      <c r="I9" s="10"/>
      <c r="J9" s="101"/>
      <c r="K9" s="102"/>
      <c r="L9" s="101"/>
      <c r="M9" s="130"/>
      <c r="N9" s="197"/>
      <c r="O9" s="198"/>
      <c r="P9" s="134" t="s">
        <v>24</v>
      </c>
      <c r="Q9" s="30" t="s">
        <v>25</v>
      </c>
      <c r="R9" s="31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2"/>
      <c r="D10" s="157"/>
      <c r="E10" s="157"/>
      <c r="F10" s="158"/>
      <c r="G10" s="33"/>
      <c r="H10" s="10"/>
      <c r="I10" s="33" t="s">
        <v>71</v>
      </c>
      <c r="J10" s="10"/>
      <c r="K10" s="10"/>
      <c r="L10" s="10"/>
      <c r="M10" s="10"/>
      <c r="N10" s="33" t="s">
        <v>26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34"/>
      <c r="C11" s="35" t="s">
        <v>27</v>
      </c>
      <c r="D11" s="216"/>
      <c r="E11" s="217"/>
      <c r="F11" s="109"/>
      <c r="G11" s="168" t="s">
        <v>28</v>
      </c>
      <c r="H11" s="169"/>
      <c r="I11" s="170">
        <v>1</v>
      </c>
      <c r="J11" s="171"/>
      <c r="K11" s="171"/>
      <c r="L11" s="171"/>
      <c r="M11" s="171"/>
      <c r="N11" s="171"/>
      <c r="O11" s="171"/>
      <c r="P11" s="171"/>
      <c r="Q11" s="172"/>
      <c r="R11" s="36" t="s">
        <v>2</v>
      </c>
      <c r="S11" s="10"/>
      <c r="T11" s="37"/>
      <c r="U11" s="38"/>
      <c r="V11" s="39"/>
    </row>
    <row r="12" spans="1:19" ht="15.75" customHeight="1">
      <c r="A12" s="10"/>
      <c r="B12" s="34"/>
      <c r="C12" s="41" t="s">
        <v>29</v>
      </c>
      <c r="D12" s="42"/>
      <c r="E12" s="43"/>
      <c r="F12" s="110"/>
      <c r="G12" s="165" t="s">
        <v>4</v>
      </c>
      <c r="H12" s="166"/>
      <c r="I12" s="44">
        <v>43831</v>
      </c>
      <c r="J12" s="45">
        <f>I12+1</f>
        <v>43832</v>
      </c>
      <c r="K12" s="45">
        <f>I12+2</f>
        <v>43833</v>
      </c>
      <c r="L12" s="45">
        <f>I12+3</f>
        <v>43834</v>
      </c>
      <c r="M12" s="45">
        <f>I12+4</f>
        <v>43835</v>
      </c>
      <c r="N12" s="45">
        <f>I12+5</f>
        <v>43836</v>
      </c>
      <c r="O12" s="45">
        <f>I12+6</f>
        <v>43837</v>
      </c>
      <c r="P12" s="45">
        <f>I12+7</f>
        <v>43838</v>
      </c>
      <c r="Q12" s="45">
        <f>I12+8</f>
        <v>43839</v>
      </c>
      <c r="R12" s="46"/>
      <c r="S12" s="10"/>
    </row>
    <row r="13" spans="1:19" ht="15.75" customHeight="1" thickBot="1">
      <c r="A13" s="10"/>
      <c r="B13" s="34"/>
      <c r="C13" s="135" t="s">
        <v>30</v>
      </c>
      <c r="D13" s="214" t="s">
        <v>3</v>
      </c>
      <c r="E13" s="215"/>
      <c r="F13" s="47"/>
      <c r="G13" s="165" t="s">
        <v>31</v>
      </c>
      <c r="H13" s="166"/>
      <c r="I13" s="48">
        <v>1</v>
      </c>
      <c r="J13" s="49">
        <v>1</v>
      </c>
      <c r="K13" s="49">
        <v>1</v>
      </c>
      <c r="L13" s="49">
        <v>1</v>
      </c>
      <c r="M13" s="49">
        <v>1</v>
      </c>
      <c r="N13" s="49">
        <v>1</v>
      </c>
      <c r="O13" s="49">
        <v>1</v>
      </c>
      <c r="P13" s="49">
        <v>1</v>
      </c>
      <c r="Q13" s="49">
        <v>1</v>
      </c>
      <c r="R13" s="162"/>
      <c r="S13" s="10"/>
    </row>
    <row r="14" spans="1:19" ht="15.75" customHeight="1" thickTop="1">
      <c r="A14" s="10"/>
      <c r="B14" s="34"/>
      <c r="C14" s="136"/>
      <c r="D14" s="137"/>
      <c r="E14" s="137"/>
      <c r="F14" s="47"/>
      <c r="G14" s="165" t="s">
        <v>32</v>
      </c>
      <c r="H14" s="166"/>
      <c r="I14" s="50"/>
      <c r="J14" s="50"/>
      <c r="K14" s="50"/>
      <c r="L14" s="50"/>
      <c r="M14" s="50"/>
      <c r="N14" s="50"/>
      <c r="O14" s="50"/>
      <c r="P14" s="50"/>
      <c r="Q14" s="50"/>
      <c r="R14" s="163"/>
      <c r="S14" s="10"/>
    </row>
    <row r="15" spans="1:19" ht="15.75" customHeight="1">
      <c r="A15" s="10"/>
      <c r="B15" s="10"/>
      <c r="C15" s="10"/>
      <c r="D15" s="51"/>
      <c r="E15" s="52"/>
      <c r="F15" s="47"/>
      <c r="G15" s="167" t="s">
        <v>33</v>
      </c>
      <c r="H15" s="166"/>
      <c r="I15" s="53"/>
      <c r="J15" s="54"/>
      <c r="K15" s="54"/>
      <c r="L15" s="54"/>
      <c r="M15" s="54"/>
      <c r="N15" s="54"/>
      <c r="O15" s="54"/>
      <c r="P15" s="54"/>
      <c r="Q15" s="54"/>
      <c r="R15" s="163"/>
      <c r="S15" s="10"/>
    </row>
    <row r="16" spans="1:19" ht="19.5" customHeight="1" thickBot="1">
      <c r="A16" s="10"/>
      <c r="B16" s="10"/>
      <c r="C16" s="55" t="s">
        <v>34</v>
      </c>
      <c r="D16" s="175" t="s">
        <v>35</v>
      </c>
      <c r="E16" s="175"/>
      <c r="F16" s="175"/>
      <c r="G16" s="173" t="s">
        <v>36</v>
      </c>
      <c r="H16" s="174"/>
      <c r="I16" s="56" t="s">
        <v>59</v>
      </c>
      <c r="J16" s="88" t="s">
        <v>59</v>
      </c>
      <c r="K16" s="56" t="s">
        <v>59</v>
      </c>
      <c r="L16" s="56" t="s">
        <v>59</v>
      </c>
      <c r="M16" s="56" t="s">
        <v>59</v>
      </c>
      <c r="N16" s="56" t="s">
        <v>59</v>
      </c>
      <c r="O16" s="56" t="s">
        <v>59</v>
      </c>
      <c r="P16" s="56" t="s">
        <v>59</v>
      </c>
      <c r="Q16" s="56" t="s">
        <v>59</v>
      </c>
      <c r="R16" s="164"/>
      <c r="S16" s="10"/>
    </row>
    <row r="17" spans="1:38" ht="21.75" customHeight="1">
      <c r="A17" s="10"/>
      <c r="B17" s="57" t="s">
        <v>83</v>
      </c>
      <c r="C17" s="95" t="s">
        <v>38</v>
      </c>
      <c r="D17" s="96" t="s">
        <v>39</v>
      </c>
      <c r="E17" s="97"/>
      <c r="F17" s="96"/>
      <c r="G17" s="96"/>
      <c r="H17" s="98"/>
      <c r="I17" s="93" t="str">
        <f>TEXT(I16,I16)</f>
        <v>+</v>
      </c>
      <c r="J17" s="89"/>
      <c r="K17" s="89" t="str">
        <f aca="true" t="shared" si="0" ref="K17:Q17">TEXT(K16,K16)</f>
        <v>+</v>
      </c>
      <c r="L17" s="111" t="str">
        <f t="shared" si="0"/>
        <v>+</v>
      </c>
      <c r="M17" s="89" t="str">
        <f t="shared" si="0"/>
        <v>+</v>
      </c>
      <c r="N17" s="112" t="str">
        <f t="shared" si="0"/>
        <v>+</v>
      </c>
      <c r="O17" s="89" t="str">
        <f t="shared" si="0"/>
        <v>+</v>
      </c>
      <c r="P17" s="89" t="str">
        <f t="shared" si="0"/>
        <v>+</v>
      </c>
      <c r="Q17" s="58" t="str">
        <f t="shared" si="0"/>
        <v>+</v>
      </c>
      <c r="R17" s="59"/>
      <c r="S17" s="10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I17" s="38"/>
      <c r="AJ17" s="38"/>
      <c r="AK17" s="38"/>
      <c r="AL17" s="38"/>
    </row>
    <row r="18" spans="1:38" ht="21.75" customHeight="1">
      <c r="A18" s="10"/>
      <c r="B18" s="57" t="s">
        <v>84</v>
      </c>
      <c r="C18" s="99" t="s">
        <v>41</v>
      </c>
      <c r="D18" s="69" t="s">
        <v>63</v>
      </c>
      <c r="E18" s="105"/>
      <c r="F18" s="63"/>
      <c r="G18" s="64"/>
      <c r="H18" s="65"/>
      <c r="I18" s="94" t="str">
        <f>TEXT(I16,I16)</f>
        <v>+</v>
      </c>
      <c r="J18" s="54"/>
      <c r="K18" s="54" t="str">
        <f aca="true" t="shared" si="1" ref="K18:Q18">TEXT(K16,K16)</f>
        <v>+</v>
      </c>
      <c r="L18" s="113" t="str">
        <f t="shared" si="1"/>
        <v>+</v>
      </c>
      <c r="M18" s="54" t="str">
        <f t="shared" si="1"/>
        <v>+</v>
      </c>
      <c r="N18" s="71" t="str">
        <f t="shared" si="1"/>
        <v>+</v>
      </c>
      <c r="O18" s="54" t="str">
        <f t="shared" si="1"/>
        <v>+</v>
      </c>
      <c r="P18" s="54" t="str">
        <f t="shared" si="1"/>
        <v>+</v>
      </c>
      <c r="Q18" s="72" t="str">
        <f t="shared" si="1"/>
        <v>+</v>
      </c>
      <c r="R18" s="66"/>
      <c r="S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I18" s="38"/>
      <c r="AJ18" s="38"/>
      <c r="AK18" s="38"/>
      <c r="AL18" s="38"/>
    </row>
    <row r="19" spans="1:38" ht="21.75" customHeight="1">
      <c r="A19" s="10"/>
      <c r="B19" s="57" t="s">
        <v>85</v>
      </c>
      <c r="C19" s="99" t="s">
        <v>41</v>
      </c>
      <c r="D19" s="100" t="s">
        <v>39</v>
      </c>
      <c r="E19" s="92"/>
      <c r="F19" s="103"/>
      <c r="G19" s="104"/>
      <c r="H19" s="103"/>
      <c r="I19" s="94" t="str">
        <f>TEXT(I16,I16)</f>
        <v>+</v>
      </c>
      <c r="J19" s="54"/>
      <c r="K19" s="54" t="str">
        <f aca="true" t="shared" si="2" ref="K19:Q19">TEXT(K16,K16)</f>
        <v>+</v>
      </c>
      <c r="L19" s="113" t="str">
        <f t="shared" si="2"/>
        <v>+</v>
      </c>
      <c r="M19" s="54" t="str">
        <f t="shared" si="2"/>
        <v>+</v>
      </c>
      <c r="N19" s="71" t="str">
        <f t="shared" si="2"/>
        <v>+</v>
      </c>
      <c r="O19" s="54" t="str">
        <f t="shared" si="2"/>
        <v>+</v>
      </c>
      <c r="P19" s="54" t="str">
        <f t="shared" si="2"/>
        <v>+</v>
      </c>
      <c r="Q19" s="72" t="str">
        <f t="shared" si="2"/>
        <v>+</v>
      </c>
      <c r="R19" s="66"/>
      <c r="S19" s="6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I19" s="38"/>
      <c r="AJ19" s="38"/>
      <c r="AK19" s="38"/>
      <c r="AL19" s="38"/>
    </row>
    <row r="20" spans="1:38" ht="21.75" customHeight="1">
      <c r="A20" s="10"/>
      <c r="B20" s="54" t="s">
        <v>37</v>
      </c>
      <c r="C20" s="60" t="s">
        <v>43</v>
      </c>
      <c r="D20" s="69" t="s">
        <v>74</v>
      </c>
      <c r="E20" s="68"/>
      <c r="F20" s="69"/>
      <c r="G20" s="70"/>
      <c r="H20" s="69"/>
      <c r="I20" s="94"/>
      <c r="J20" s="54" t="str">
        <f>TEXT(J16,J16)</f>
        <v>+</v>
      </c>
      <c r="K20" s="54"/>
      <c r="L20" s="113"/>
      <c r="M20" s="54"/>
      <c r="N20" s="71"/>
      <c r="O20" s="54"/>
      <c r="P20" s="54"/>
      <c r="Q20" s="72"/>
      <c r="R20" s="66"/>
      <c r="S20" s="59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I20" s="38"/>
      <c r="AJ20" s="38"/>
      <c r="AK20" s="38"/>
      <c r="AL20" s="38"/>
    </row>
    <row r="21" spans="1:38" ht="21.75" customHeight="1">
      <c r="A21" s="10"/>
      <c r="B21" s="54"/>
      <c r="C21" s="73" t="s">
        <v>89</v>
      </c>
      <c r="D21" s="84" t="s">
        <v>90</v>
      </c>
      <c r="E21" s="118" t="s">
        <v>62</v>
      </c>
      <c r="F21" s="85"/>
      <c r="G21" s="86"/>
      <c r="H21" s="85"/>
      <c r="I21" s="94"/>
      <c r="J21" s="54" t="str">
        <f>TEXT(J16,J16)</f>
        <v>+</v>
      </c>
      <c r="K21" s="54" t="str">
        <f>TEXT(K16,K16)</f>
        <v>+</v>
      </c>
      <c r="L21" s="113" t="str">
        <f>TEXT(L16,L16)</f>
        <v>+</v>
      </c>
      <c r="M21" s="54"/>
      <c r="N21" s="71"/>
      <c r="O21" s="54"/>
      <c r="P21" s="54"/>
      <c r="Q21" s="72"/>
      <c r="R21" s="66"/>
      <c r="S21" s="59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I21" s="38"/>
      <c r="AJ21" s="38"/>
      <c r="AK21" s="38"/>
      <c r="AL21" s="38"/>
    </row>
    <row r="22" spans="1:38" ht="21.75" customHeight="1">
      <c r="A22" s="10"/>
      <c r="B22" s="57" t="s">
        <v>40</v>
      </c>
      <c r="C22" s="90" t="s">
        <v>68</v>
      </c>
      <c r="D22" s="128" t="s">
        <v>86</v>
      </c>
      <c r="E22" s="105"/>
      <c r="F22" s="100"/>
      <c r="G22" s="100"/>
      <c r="H22" s="129"/>
      <c r="I22" s="94"/>
      <c r="J22" s="54" t="str">
        <f>TEXT(J16,J16)</f>
        <v>+</v>
      </c>
      <c r="K22" s="54"/>
      <c r="L22" s="113"/>
      <c r="M22" s="54"/>
      <c r="N22" s="71"/>
      <c r="O22" s="54"/>
      <c r="P22" s="54"/>
      <c r="Q22" s="72"/>
      <c r="R22" s="59"/>
      <c r="S22" s="10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I22" s="38"/>
      <c r="AJ22" s="38"/>
      <c r="AK22" s="38"/>
      <c r="AL22" s="38"/>
    </row>
    <row r="23" spans="1:38" ht="21.75" customHeight="1">
      <c r="A23" s="10"/>
      <c r="B23" s="57" t="s">
        <v>82</v>
      </c>
      <c r="C23" s="90" t="s">
        <v>68</v>
      </c>
      <c r="D23" s="91" t="s">
        <v>81</v>
      </c>
      <c r="E23" s="105"/>
      <c r="F23" s="91"/>
      <c r="G23" s="91"/>
      <c r="H23" s="91"/>
      <c r="I23" s="94"/>
      <c r="J23" s="114"/>
      <c r="K23" s="54" t="str">
        <f>TEXT(K16,K16)</f>
        <v>+</v>
      </c>
      <c r="L23" s="54" t="str">
        <f>TEXT(L16,L16)</f>
        <v>+</v>
      </c>
      <c r="M23" s="54" t="str">
        <f>TEXT(M16,M16)</f>
        <v>+</v>
      </c>
      <c r="N23" s="54" t="str">
        <f>TEXT(N16,N16)</f>
        <v>+</v>
      </c>
      <c r="O23" s="54"/>
      <c r="P23" s="54"/>
      <c r="Q23" s="72"/>
      <c r="R23" s="121"/>
      <c r="S23" s="10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I23" s="38"/>
      <c r="AJ23" s="38"/>
      <c r="AK23" s="38"/>
      <c r="AL23" s="38"/>
    </row>
    <row r="24" spans="1:38" ht="21.75" customHeight="1">
      <c r="A24" s="10"/>
      <c r="B24" s="57" t="s">
        <v>42</v>
      </c>
      <c r="C24" s="60" t="s">
        <v>69</v>
      </c>
      <c r="D24" s="106" t="s">
        <v>44</v>
      </c>
      <c r="E24" s="62">
        <f>ROUND(M5,-1)</f>
        <v>0</v>
      </c>
      <c r="F24" s="91" t="s">
        <v>45</v>
      </c>
      <c r="G24" s="91"/>
      <c r="H24" s="91"/>
      <c r="I24" s="94"/>
      <c r="J24" s="114" t="str">
        <f>TEXT(J16,J16)</f>
        <v>+</v>
      </c>
      <c r="K24" s="54"/>
      <c r="L24" s="113"/>
      <c r="M24" s="54"/>
      <c r="N24" s="71"/>
      <c r="O24" s="54"/>
      <c r="P24" s="54"/>
      <c r="Q24" s="72"/>
      <c r="R24" s="59"/>
      <c r="S24" s="10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I24" s="38"/>
      <c r="AJ24" s="38"/>
      <c r="AK24" s="38"/>
      <c r="AL24" s="38"/>
    </row>
    <row r="25" spans="1:38" ht="21.75" customHeight="1">
      <c r="A25" s="10"/>
      <c r="B25" s="57" t="s">
        <v>48</v>
      </c>
      <c r="C25" s="60" t="s">
        <v>69</v>
      </c>
      <c r="D25" s="61" t="s">
        <v>60</v>
      </c>
      <c r="E25" s="62">
        <f>ROUND(M6,-1)</f>
        <v>0</v>
      </c>
      <c r="F25" s="63" t="s">
        <v>46</v>
      </c>
      <c r="G25" s="64">
        <f>500-E25*2</f>
        <v>500</v>
      </c>
      <c r="H25" s="63" t="s">
        <v>47</v>
      </c>
      <c r="I25" s="94"/>
      <c r="J25" s="54" t="str">
        <f>TEXT(J16,J16)</f>
        <v>+</v>
      </c>
      <c r="K25" s="54"/>
      <c r="L25" s="113"/>
      <c r="M25" s="54"/>
      <c r="N25" s="71"/>
      <c r="O25" s="54"/>
      <c r="P25" s="54"/>
      <c r="Q25" s="72"/>
      <c r="R25" s="66"/>
      <c r="S25" s="6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I25" s="38"/>
      <c r="AJ25" s="38"/>
      <c r="AK25" s="38"/>
      <c r="AL25" s="38"/>
    </row>
    <row r="26" spans="1:38" ht="21.75" customHeight="1">
      <c r="A26" s="10"/>
      <c r="B26" s="57" t="s">
        <v>50</v>
      </c>
      <c r="C26" s="60" t="s">
        <v>70</v>
      </c>
      <c r="D26" s="82" t="s">
        <v>49</v>
      </c>
      <c r="E26" s="83"/>
      <c r="F26" s="63"/>
      <c r="G26" s="64"/>
      <c r="H26" s="63"/>
      <c r="I26" s="94"/>
      <c r="J26" s="54" t="str">
        <f>TEXT(J16,J16)</f>
        <v>+</v>
      </c>
      <c r="K26" s="54"/>
      <c r="L26" s="113"/>
      <c r="M26" s="54"/>
      <c r="N26" s="71"/>
      <c r="O26" s="54"/>
      <c r="P26" s="54"/>
      <c r="Q26" s="72"/>
      <c r="R26" s="66"/>
      <c r="S26" s="59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I26" s="38"/>
      <c r="AJ26" s="38"/>
      <c r="AK26" s="38"/>
      <c r="AL26" s="38"/>
    </row>
    <row r="27" spans="1:34" ht="18" customHeight="1">
      <c r="A27" s="10"/>
      <c r="B27" s="57" t="s">
        <v>51</v>
      </c>
      <c r="C27" s="60" t="s">
        <v>64</v>
      </c>
      <c r="D27" s="61" t="s">
        <v>73</v>
      </c>
      <c r="E27" s="62">
        <f>ROUND(M7,-1)</f>
        <v>0</v>
      </c>
      <c r="F27" s="63" t="s">
        <v>46</v>
      </c>
      <c r="G27" s="64">
        <v>500</v>
      </c>
      <c r="H27" s="63" t="s">
        <v>66</v>
      </c>
      <c r="I27" s="94"/>
      <c r="J27" s="54" t="str">
        <f>TEXT(J16,J16)</f>
        <v>+</v>
      </c>
      <c r="K27" s="54" t="str">
        <f>TEXT(K16,K16)</f>
        <v>+</v>
      </c>
      <c r="L27" s="54" t="str">
        <f>TEXT(L16,L16)</f>
        <v>+</v>
      </c>
      <c r="M27" s="54" t="str">
        <f>TEXT(M16,M16)</f>
        <v>+</v>
      </c>
      <c r="N27" s="54" t="str">
        <f>TEXT(N16,N16)</f>
        <v>+</v>
      </c>
      <c r="O27" s="124"/>
      <c r="P27" s="54"/>
      <c r="Q27" s="125"/>
      <c r="R27" s="59"/>
      <c r="S27" s="119"/>
      <c r="U27" s="38"/>
      <c r="AG27" s="40"/>
      <c r="AH27" s="40"/>
    </row>
    <row r="28" spans="1:38" ht="21.75" customHeight="1">
      <c r="A28" s="10"/>
      <c r="B28" s="57" t="s">
        <v>77</v>
      </c>
      <c r="C28" s="60" t="s">
        <v>43</v>
      </c>
      <c r="D28" s="63" t="s">
        <v>76</v>
      </c>
      <c r="E28" s="62"/>
      <c r="F28" s="63"/>
      <c r="G28" s="74"/>
      <c r="H28" s="63"/>
      <c r="I28" s="94"/>
      <c r="J28" s="54" t="str">
        <f>TEXT(J16,J16)</f>
        <v>+</v>
      </c>
      <c r="K28" s="54"/>
      <c r="L28" s="124"/>
      <c r="M28" s="54"/>
      <c r="N28" s="71"/>
      <c r="O28" s="54"/>
      <c r="P28" s="54"/>
      <c r="Q28" s="72"/>
      <c r="R28" s="66"/>
      <c r="S28" s="121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I28" s="38"/>
      <c r="AJ28" s="38"/>
      <c r="AK28" s="38"/>
      <c r="AL28" s="38"/>
    </row>
    <row r="29" spans="1:38" ht="21.75" customHeight="1">
      <c r="A29" s="10"/>
      <c r="B29" s="54" t="s">
        <v>78</v>
      </c>
      <c r="C29" s="60" t="s">
        <v>43</v>
      </c>
      <c r="D29" s="100" t="s">
        <v>75</v>
      </c>
      <c r="E29" s="68"/>
      <c r="F29" s="69"/>
      <c r="G29" s="70"/>
      <c r="H29" s="69"/>
      <c r="I29" s="94"/>
      <c r="J29" s="54" t="str">
        <f>TEXT(J16,J16)</f>
        <v>+</v>
      </c>
      <c r="K29" s="54"/>
      <c r="L29" s="113"/>
      <c r="M29" s="54"/>
      <c r="N29" s="71"/>
      <c r="O29" s="54"/>
      <c r="P29" s="54"/>
      <c r="Q29" s="72"/>
      <c r="R29" s="66"/>
      <c r="S29" s="59"/>
      <c r="U29" s="38"/>
      <c r="AI29" s="38"/>
      <c r="AJ29" s="38"/>
      <c r="AK29" s="38"/>
      <c r="AL29" s="38"/>
    </row>
    <row r="30" spans="1:38" ht="21.75" customHeight="1">
      <c r="A30" s="10"/>
      <c r="B30" s="57" t="s">
        <v>79</v>
      </c>
      <c r="C30" s="60" t="s">
        <v>80</v>
      </c>
      <c r="D30" s="63" t="s">
        <v>61</v>
      </c>
      <c r="E30" s="62"/>
      <c r="F30" s="63"/>
      <c r="G30" s="74"/>
      <c r="H30" s="63"/>
      <c r="I30" s="94"/>
      <c r="J30" s="54" t="str">
        <f>TEXT(J16,J16)</f>
        <v>+</v>
      </c>
      <c r="K30" s="54"/>
      <c r="L30" s="113"/>
      <c r="M30" s="54"/>
      <c r="N30" s="71"/>
      <c r="O30" s="54"/>
      <c r="P30" s="54"/>
      <c r="Q30" s="72"/>
      <c r="R30" s="66"/>
      <c r="S30" s="59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I30" s="38"/>
      <c r="AJ30" s="38"/>
      <c r="AK30" s="38"/>
      <c r="AL30" s="38"/>
    </row>
    <row r="31" spans="1:19" ht="18" customHeight="1">
      <c r="A31" s="10"/>
      <c r="B31" s="126"/>
      <c r="C31" s="152"/>
      <c r="D31" s="152"/>
      <c r="E31" s="153"/>
      <c r="F31" s="154"/>
      <c r="G31" s="155"/>
      <c r="H31" s="156"/>
      <c r="I31" s="151"/>
      <c r="J31" s="126"/>
      <c r="K31" s="126"/>
      <c r="L31" s="126"/>
      <c r="M31" s="126"/>
      <c r="N31" s="126"/>
      <c r="O31" s="126"/>
      <c r="P31" s="126"/>
      <c r="Q31" s="127"/>
      <c r="R31" s="10"/>
      <c r="S31" s="10"/>
    </row>
    <row r="32" spans="1:38" ht="21" customHeight="1">
      <c r="A32" s="10"/>
      <c r="B32" s="54"/>
      <c r="C32" s="117"/>
      <c r="D32" s="159" t="s">
        <v>87</v>
      </c>
      <c r="E32" s="160"/>
      <c r="F32" s="160"/>
      <c r="G32" s="160"/>
      <c r="H32" s="161"/>
      <c r="I32" s="94"/>
      <c r="J32" s="71"/>
      <c r="K32" s="71"/>
      <c r="L32" s="113"/>
      <c r="M32" s="54"/>
      <c r="N32" s="71"/>
      <c r="O32" s="54"/>
      <c r="P32" s="54"/>
      <c r="Q32" s="72"/>
      <c r="R32" s="66"/>
      <c r="S32" s="59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I32" s="38"/>
      <c r="AJ32" s="38"/>
      <c r="AK32" s="38"/>
      <c r="AL32" s="38"/>
    </row>
    <row r="33" spans="1:38" ht="19.5" customHeight="1" thickBot="1">
      <c r="A33" s="10"/>
      <c r="B33" s="204" t="s">
        <v>1</v>
      </c>
      <c r="C33" s="205"/>
      <c r="D33" s="205"/>
      <c r="E33" s="205"/>
      <c r="F33" s="205"/>
      <c r="G33" s="205"/>
      <c r="H33" s="205"/>
      <c r="I33" s="87"/>
      <c r="J33" s="75" t="s">
        <v>5</v>
      </c>
      <c r="K33" s="75" t="s">
        <v>52</v>
      </c>
      <c r="L33" s="115" t="s">
        <v>53</v>
      </c>
      <c r="M33" s="116" t="s">
        <v>54</v>
      </c>
      <c r="N33" s="75" t="s">
        <v>55</v>
      </c>
      <c r="O33" s="75" t="s">
        <v>56</v>
      </c>
      <c r="P33" s="75" t="s">
        <v>57</v>
      </c>
      <c r="Q33" s="76" t="s">
        <v>58</v>
      </c>
      <c r="R33" s="66"/>
      <c r="S33" s="10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I33" s="38"/>
      <c r="AJ33" s="38"/>
      <c r="AK33" s="38"/>
      <c r="AL33" s="38"/>
    </row>
    <row r="34" spans="1:38" ht="11.25" customHeight="1" thickTop="1">
      <c r="A34" s="10"/>
      <c r="B34" s="10"/>
      <c r="C34" s="10"/>
      <c r="D34" s="77"/>
      <c r="E34" s="78"/>
      <c r="F34" s="10"/>
      <c r="G34" s="79"/>
      <c r="H34" s="77"/>
      <c r="I34" s="67"/>
      <c r="J34" s="67"/>
      <c r="K34" s="67"/>
      <c r="L34" s="10"/>
      <c r="M34" s="10"/>
      <c r="N34" s="10"/>
      <c r="O34" s="67"/>
      <c r="P34" s="67"/>
      <c r="Q34" s="67"/>
      <c r="R34" s="66"/>
      <c r="S34" s="10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I34" s="38"/>
      <c r="AJ34" s="38"/>
      <c r="AK34" s="38"/>
      <c r="AL34" s="38"/>
    </row>
    <row r="35" spans="3:18" ht="18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</sheetData>
  <sheetProtection sheet="1"/>
  <mergeCells count="37">
    <mergeCell ref="G7:H7"/>
    <mergeCell ref="D13:E13"/>
    <mergeCell ref="D11:E11"/>
    <mergeCell ref="I3:L3"/>
    <mergeCell ref="M3:O3"/>
    <mergeCell ref="N8:O8"/>
    <mergeCell ref="I8:J8"/>
    <mergeCell ref="G4:H4"/>
    <mergeCell ref="G5:H5"/>
    <mergeCell ref="G3:H3"/>
    <mergeCell ref="G6:H6"/>
    <mergeCell ref="Q6:R6"/>
    <mergeCell ref="N9:O9"/>
    <mergeCell ref="P3:R3"/>
    <mergeCell ref="Q5:R5"/>
    <mergeCell ref="B33:H33"/>
    <mergeCell ref="C8:C9"/>
    <mergeCell ref="D8:E9"/>
    <mergeCell ref="F8:F9"/>
    <mergeCell ref="G8:H8"/>
    <mergeCell ref="C6:C7"/>
    <mergeCell ref="D6:F6"/>
    <mergeCell ref="C4:C5"/>
    <mergeCell ref="D3:F3"/>
    <mergeCell ref="D7:F7"/>
    <mergeCell ref="D4:F4"/>
    <mergeCell ref="D5:F5"/>
    <mergeCell ref="D32:H32"/>
    <mergeCell ref="R13:R16"/>
    <mergeCell ref="G14:H14"/>
    <mergeCell ref="G15:H15"/>
    <mergeCell ref="G11:H11"/>
    <mergeCell ref="G12:H12"/>
    <mergeCell ref="I11:Q11"/>
    <mergeCell ref="G13:H13"/>
    <mergeCell ref="G16:H16"/>
    <mergeCell ref="D16:F16"/>
  </mergeCells>
  <conditionalFormatting sqref="I33:Q33">
    <cfRule type="cellIs" priority="4" dxfId="3" operator="equal" stopIfTrue="1">
      <formula>"実施"</formula>
    </cfRule>
  </conditionalFormatting>
  <conditionalFormatting sqref="I32:Q32 I29:Q30 I17:Q27">
    <cfRule type="cellIs" priority="2" dxfId="0" operator="equal" stopIfTrue="1">
      <formula>"+"</formula>
    </cfRule>
  </conditionalFormatting>
  <conditionalFormatting sqref="I28:Q28">
    <cfRule type="cellIs" priority="1" dxfId="0" operator="equal" stopIfTrue="1">
      <formula>"+"</formula>
    </cfRule>
  </conditionalFormatting>
  <dataValidations count="8">
    <dataValidation type="list" allowBlank="1" showInputMessage="1" showErrorMessage="1" sqref="B33:H33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Q16">
      <formula1>"+"</formula1>
    </dataValidation>
    <dataValidation type="list" allowBlank="1" showInputMessage="1" showErrorMessage="1" sqref="I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R13:R16">
      <formula1>"CR,PR,SD,PD,NE,有害事象,転院,脱落"</formula1>
    </dataValidation>
  </dataValidations>
  <printOptions/>
  <pageMargins left="0.1968503937007874" right="0.1968503937007874" top="0.3937007874015748" bottom="0" header="0.3937007874015748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2018-03-30T05:34:16Z</cp:lastPrinted>
  <dcterms:created xsi:type="dcterms:W3CDTF">2009-01-12T12:15:40Z</dcterms:created>
  <dcterms:modified xsi:type="dcterms:W3CDTF">2020-10-13T02:26:59Z</dcterms:modified>
  <cp:category/>
  <cp:version/>
  <cp:contentType/>
  <cp:contentStatus/>
</cp:coreProperties>
</file>