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20" windowWidth="19170" windowHeight="6480" tabRatio="823" activeTab="0"/>
  </bookViews>
  <sheets>
    <sheet name="術前FP療法" sheetId="1" r:id="rId1"/>
  </sheets>
  <definedNames>
    <definedName name="_xlnm.Print_Area" localSheetId="0">'術前FP療法'!$A$1:$S$36</definedName>
    <definedName name="Z_5AF54F3A_B2B8_471F_9DC3_488F93E85E4A_.wvu.Cols" localSheetId="0" hidden="1">'術前FP療法'!$T:$IV</definedName>
    <definedName name="Z_5AF54F3A_B2B8_471F_9DC3_488F93E85E4A_.wvu.FilterData" localSheetId="0" hidden="1">'術前FP療法'!$M$4:$O$6</definedName>
    <definedName name="Z_5AF54F3A_B2B8_471F_9DC3_488F93E85E4A_.wvu.PrintArea" localSheetId="0" hidden="1">'術前FP療法'!$A$1:$S$36</definedName>
    <definedName name="Z_5AF54F3A_B2B8_471F_9DC3_488F93E85E4A_.wvu.Rows" localSheetId="0" hidden="1">'術前FP療法'!#REF!,'術前FP療法'!#REF!</definedName>
    <definedName name="Z_6FE1FD3C_2396_4D4A_9A08_E4DD022E692A_.wvu.Cols" localSheetId="0" hidden="1">'術前FP療法'!$T:$IV</definedName>
    <definedName name="Z_6FE1FD3C_2396_4D4A_9A08_E4DD022E692A_.wvu.FilterData" localSheetId="0" hidden="1">'術前FP療法'!$M$4:$O$6</definedName>
    <definedName name="Z_6FE1FD3C_2396_4D4A_9A08_E4DD022E692A_.wvu.PrintArea" localSheetId="0" hidden="1">'術前FP療法'!$A:$S</definedName>
    <definedName name="Z_6FE1FD3C_2396_4D4A_9A08_E4DD022E692A_.wvu.Rows" localSheetId="0" hidden="1">'術前FP療法'!#REF!,'術前FP療法'!#REF!</definedName>
  </definedNames>
  <calcPr fullCalcOnLoad="1"/>
</workbook>
</file>

<file path=xl/sharedStrings.xml><?xml version="1.0" encoding="utf-8"?>
<sst xmlns="http://schemas.openxmlformats.org/spreadsheetml/2006/main" count="99" uniqueCount="84">
  <si>
    <t>患者情報</t>
  </si>
  <si>
    <t>以上　末梢静脈より</t>
  </si>
  <si>
    <t>効果</t>
  </si>
  <si>
    <t>1st</t>
  </si>
  <si>
    <t>日付</t>
  </si>
  <si>
    <t>day1</t>
  </si>
  <si>
    <t>施行開始日</t>
  </si>
  <si>
    <t>投与方法</t>
  </si>
  <si>
    <t>計算投与量(mg/body)</t>
  </si>
  <si>
    <t>ID（外来）</t>
  </si>
  <si>
    <t>薬剤</t>
  </si>
  <si>
    <r>
      <t>mg/m</t>
    </r>
    <r>
      <rPr>
        <vertAlign val="superscript"/>
        <sz val="11"/>
        <color indexed="8"/>
        <rFont val="ＭＳ ゴシック"/>
        <family val="3"/>
      </rPr>
      <t>2</t>
    </r>
  </si>
  <si>
    <t>day</t>
  </si>
  <si>
    <t>hr</t>
  </si>
  <si>
    <t>年齢</t>
  </si>
  <si>
    <t>患者名（カタカナ）</t>
  </si>
  <si>
    <t>PS</t>
  </si>
  <si>
    <t>身長</t>
  </si>
  <si>
    <t>cm</t>
  </si>
  <si>
    <t>生年月日(西暦)</t>
  </si>
  <si>
    <t>体重</t>
  </si>
  <si>
    <t>kg</t>
  </si>
  <si>
    <t>体表面積</t>
  </si>
  <si>
    <r>
      <t>m</t>
    </r>
    <r>
      <rPr>
        <vertAlign val="superscript"/>
        <sz val="11"/>
        <rFont val="ＭＳ ゴシック"/>
        <family val="3"/>
      </rPr>
      <t>2</t>
    </r>
  </si>
  <si>
    <t>*実際は計算式の1位を四捨五入したものを投与量とする。</t>
  </si>
  <si>
    <t>使用目的</t>
  </si>
  <si>
    <t>ｻｲｸﾙ数</t>
  </si>
  <si>
    <t>評価病変</t>
  </si>
  <si>
    <t>line</t>
  </si>
  <si>
    <t>量(%)</t>
  </si>
  <si>
    <t>遅延日数</t>
  </si>
  <si>
    <t>指示Dr</t>
  </si>
  <si>
    <t>監査</t>
  </si>
  <si>
    <t>投与順/投与時間(投与法)</t>
  </si>
  <si>
    <t>注射処方</t>
  </si>
  <si>
    <t>実施確定印</t>
  </si>
  <si>
    <t>①</t>
  </si>
  <si>
    <t>②</t>
  </si>
  <si>
    <t>③</t>
  </si>
  <si>
    <t>30分      (点滴静注)</t>
  </si>
  <si>
    <t>mg＋生食</t>
  </si>
  <si>
    <t>ml</t>
  </si>
  <si>
    <t>day2</t>
  </si>
  <si>
    <t>day3</t>
  </si>
  <si>
    <t>day4</t>
  </si>
  <si>
    <t>day5</t>
  </si>
  <si>
    <t>day6</t>
  </si>
  <si>
    <t>day7</t>
  </si>
  <si>
    <t>day8</t>
  </si>
  <si>
    <t>+</t>
  </si>
  <si>
    <t>+</t>
  </si>
  <si>
    <t>内服</t>
  </si>
  <si>
    <t>5-FU</t>
  </si>
  <si>
    <t>1～5</t>
  </si>
  <si>
    <t>12時間 　　(点滴静注)</t>
  </si>
  <si>
    <t>12時間 　  (点滴静注)</t>
  </si>
  <si>
    <t>2時間  　 (点滴静注)</t>
  </si>
  <si>
    <t>24時間  　 (点滴静注)</t>
  </si>
  <si>
    <t>ml</t>
  </si>
  <si>
    <t>CDDP</t>
  </si>
  <si>
    <t>ｼｽﾌﾟﾗﾁﾝ</t>
  </si>
  <si>
    <t>ﾃﾞｷｻｰﾄ 6.6mg + 生食 50ml</t>
  </si>
  <si>
    <t>20分      (点滴静注)</t>
  </si>
  <si>
    <t>2時間 　  (点滴静注)</t>
  </si>
  <si>
    <t>①</t>
  </si>
  <si>
    <t>④</t>
  </si>
  <si>
    <t>⑤</t>
  </si>
  <si>
    <t>⑥</t>
  </si>
  <si>
    <t xml:space="preserve">      　  (点滴静注)</t>
  </si>
  <si>
    <t>翌日までkeep</t>
  </si>
  <si>
    <t>⑦</t>
  </si>
  <si>
    <t>ｿﾙｱｾﾄD　  　500ml</t>
  </si>
  <si>
    <t>ｿﾙﾃﾞﾑ3A   　500ml</t>
  </si>
  <si>
    <t>20%ﾏﾝﾆｯﾄｰﾙ　150ml</t>
  </si>
  <si>
    <t>ｿﾙﾃﾞﾑ3A 　　500ml</t>
  </si>
  <si>
    <r>
      <t>*体表面積=(身長cm)</t>
    </r>
    <r>
      <rPr>
        <vertAlign val="superscript"/>
        <sz val="9"/>
        <color indexed="8"/>
        <rFont val="ＭＳ Ｐゴシック"/>
        <family val="3"/>
      </rPr>
      <t>0.725</t>
    </r>
    <r>
      <rPr>
        <sz val="9"/>
        <color indexed="8"/>
        <rFont val="ＭＳ Ｐゴシック"/>
        <family val="3"/>
      </rPr>
      <t>x(体重kg)</t>
    </r>
    <r>
      <rPr>
        <vertAlign val="superscript"/>
        <sz val="9"/>
        <color indexed="8"/>
        <rFont val="ＭＳ Ｐゴシック"/>
        <family val="3"/>
      </rPr>
      <t>0.425</t>
    </r>
    <r>
      <rPr>
        <sz val="9"/>
        <color indexed="8"/>
        <rFont val="ＭＳ Ｐゴシック"/>
        <family val="3"/>
      </rPr>
      <t>x0.007184</t>
    </r>
  </si>
  <si>
    <t xml:space="preserve">ｱﾛｷｼ 0.75mg/50ml ＋ ﾃﾞｷｻｰﾄ 9.9mg  </t>
  </si>
  <si>
    <r>
      <t>注射薬･指示処方箋(内科･外科/食道癌化学療法)</t>
    </r>
    <r>
      <rPr>
        <b/>
        <sz val="20"/>
        <color indexed="8"/>
        <rFont val="ＭＳ ゴシック"/>
        <family val="3"/>
      </rPr>
      <t>　</t>
    </r>
  </si>
  <si>
    <t>ﾌﾙｵﾛｳﾗｼﾙ</t>
  </si>
  <si>
    <t>生食　  　　500ml</t>
  </si>
  <si>
    <t>生食 　　 　500ml+ 硫酸Mg 20ml</t>
  </si>
  <si>
    <t>食道癌9:術前FP(3週毎)</t>
  </si>
  <si>
    <t>経口</t>
  </si>
  <si>
    <t>ｱﾌﾟﾚﾋﾟﾀﾝﾄ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</si>
</sst>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m/d;@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vertAlign val="superscript"/>
      <sz val="11"/>
      <color indexed="8"/>
      <name val="ＭＳ ゴシック"/>
      <family val="3"/>
    </font>
    <font>
      <b/>
      <sz val="8"/>
      <color indexed="8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vertAlign val="superscript"/>
      <sz val="11"/>
      <name val="ＭＳ 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1"/>
      <color indexed="4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/>
      <right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/>
      <right style="thin"/>
      <top>
        <color indexed="63"/>
      </top>
      <bottom style="thin"/>
    </border>
    <border>
      <left/>
      <right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1" applyNumberFormat="0" applyAlignment="0" applyProtection="0"/>
    <xf numFmtId="0" fontId="50" fillId="26" borderId="0" applyNumberFormat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2" fillId="0" borderId="3" applyNumberFormat="0" applyFill="0" applyAlignment="0" applyProtection="0"/>
    <xf numFmtId="0" fontId="53" fillId="28" borderId="0" applyNumberFormat="0" applyBorder="0" applyAlignment="0" applyProtection="0"/>
    <xf numFmtId="0" fontId="54" fillId="29" borderId="4" applyNumberFormat="0" applyAlignment="0" applyProtection="0"/>
    <xf numFmtId="0" fontId="5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29" borderId="9" applyNumberFormat="0" applyAlignment="0" applyProtection="0"/>
    <xf numFmtId="0" fontId="6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2" fillId="30" borderId="4" applyNumberFormat="0" applyAlignment="0" applyProtection="0"/>
    <xf numFmtId="0" fontId="13" fillId="0" borderId="0">
      <alignment/>
      <protection/>
    </xf>
    <xf numFmtId="0" fontId="63" fillId="0" borderId="0" applyNumberFormat="0" applyFill="0" applyBorder="0" applyAlignment="0" applyProtection="0"/>
    <xf numFmtId="0" fontId="64" fillId="31" borderId="0" applyNumberFormat="0" applyBorder="0" applyAlignment="0" applyProtection="0"/>
  </cellStyleXfs>
  <cellXfs count="226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176" fontId="3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vertical="center"/>
    </xf>
    <xf numFmtId="176" fontId="5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right" vertical="center"/>
    </xf>
    <xf numFmtId="0" fontId="3" fillId="32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vertical="center"/>
    </xf>
    <xf numFmtId="176" fontId="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76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176" fontId="6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9" fontId="5" fillId="0" borderId="12" xfId="0" applyNumberFormat="1" applyFont="1" applyFill="1" applyBorder="1" applyAlignment="1">
      <alignment horizontal="center" vertical="center"/>
    </xf>
    <xf numFmtId="9" fontId="5" fillId="0" borderId="1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0" borderId="15" xfId="0" applyFont="1" applyFill="1" applyBorder="1" applyAlignment="1">
      <alignment horizontal="left" vertical="center"/>
    </xf>
    <xf numFmtId="0" fontId="14" fillId="0" borderId="16" xfId="61" applyFont="1" applyFill="1" applyBorder="1" applyAlignment="1">
      <alignment horizontal="left"/>
      <protection/>
    </xf>
    <xf numFmtId="0" fontId="15" fillId="0" borderId="17" xfId="61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vertical="center"/>
    </xf>
    <xf numFmtId="0" fontId="21" fillId="33" borderId="0" xfId="0" applyFont="1" applyFill="1" applyAlignment="1">
      <alignment vertical="center"/>
    </xf>
    <xf numFmtId="0" fontId="23" fillId="33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25" fillId="34" borderId="18" xfId="0" applyFont="1" applyFill="1" applyBorder="1" applyAlignment="1" applyProtection="1">
      <alignment horizontal="center" vertical="center"/>
      <protection locked="0"/>
    </xf>
    <xf numFmtId="179" fontId="5" fillId="34" borderId="19" xfId="0" applyNumberFormat="1" applyFont="1" applyFill="1" applyBorder="1" applyAlignment="1" applyProtection="1">
      <alignment horizontal="center" vertical="center" shrinkToFit="1"/>
      <protection locked="0"/>
    </xf>
    <xf numFmtId="179" fontId="5" fillId="34" borderId="17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0" xfId="0" applyFont="1" applyFill="1" applyBorder="1" applyAlignment="1">
      <alignment vertical="center"/>
    </xf>
    <xf numFmtId="9" fontId="26" fillId="34" borderId="19" xfId="0" applyNumberFormat="1" applyFont="1" applyFill="1" applyBorder="1" applyAlignment="1" applyProtection="1">
      <alignment horizontal="center" vertical="center"/>
      <protection locked="0"/>
    </xf>
    <xf numFmtId="9" fontId="26" fillId="34" borderId="17" xfId="0" applyNumberFormat="1" applyFont="1" applyFill="1" applyBorder="1" applyAlignment="1" applyProtection="1">
      <alignment horizontal="center" vertical="center"/>
      <protection locked="0"/>
    </xf>
    <xf numFmtId="0" fontId="18" fillId="0" borderId="19" xfId="0" applyFont="1" applyBorder="1" applyAlignment="1" applyProtection="1">
      <alignment horizontal="center" vertical="center" shrinkToFit="1"/>
      <protection locked="0"/>
    </xf>
    <xf numFmtId="0" fontId="27" fillId="33" borderId="0" xfId="0" applyFont="1" applyFill="1" applyBorder="1" applyAlignment="1">
      <alignment vertical="center"/>
    </xf>
    <xf numFmtId="176" fontId="27" fillId="33" borderId="0" xfId="0" applyNumberFormat="1" applyFont="1" applyFill="1" applyBorder="1" applyAlignment="1">
      <alignment vertical="center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/>
    </xf>
    <xf numFmtId="0" fontId="5" fillId="0" borderId="19" xfId="0" applyFont="1" applyFill="1" applyBorder="1" applyAlignment="1" applyProtection="1">
      <alignment vertical="center" shrinkToFit="1"/>
      <protection/>
    </xf>
    <xf numFmtId="0" fontId="10" fillId="0" borderId="20" xfId="0" applyFont="1" applyFill="1" applyBorder="1" applyAlignment="1" applyProtection="1">
      <alignment vertical="center"/>
      <protection/>
    </xf>
    <xf numFmtId="176" fontId="28" fillId="0" borderId="20" xfId="0" applyNumberFormat="1" applyFont="1" applyFill="1" applyBorder="1" applyAlignment="1" applyProtection="1">
      <alignment vertical="center"/>
      <protection locked="0"/>
    </xf>
    <xf numFmtId="0" fontId="5" fillId="0" borderId="20" xfId="0" applyFont="1" applyFill="1" applyBorder="1" applyAlignment="1" applyProtection="1">
      <alignment vertical="center"/>
      <protection/>
    </xf>
    <xf numFmtId="0" fontId="5" fillId="0" borderId="20" xfId="0" applyFont="1" applyFill="1" applyBorder="1" applyAlignment="1" applyProtection="1">
      <alignment horizontal="right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/>
    </xf>
    <xf numFmtId="0" fontId="5" fillId="0" borderId="20" xfId="0" applyFont="1" applyFill="1" applyBorder="1" applyAlignment="1" applyProtection="1">
      <alignment vertical="center"/>
      <protection locked="0"/>
    </xf>
    <xf numFmtId="0" fontId="5" fillId="0" borderId="20" xfId="0" applyFont="1" applyFill="1" applyBorder="1" applyAlignment="1" applyProtection="1">
      <alignment horizontal="right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vertical="center" shrinkToFit="1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176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right" vertical="center"/>
      <protection locked="0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177" fontId="5" fillId="0" borderId="12" xfId="0" applyNumberFormat="1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 applyProtection="1">
      <alignment vertical="center"/>
      <protection/>
    </xf>
    <xf numFmtId="176" fontId="28" fillId="0" borderId="20" xfId="0" applyNumberFormat="1" applyFont="1" applyFill="1" applyBorder="1" applyAlignment="1" applyProtection="1">
      <alignment vertical="center"/>
      <protection locked="0"/>
    </xf>
    <xf numFmtId="0" fontId="10" fillId="0" borderId="22" xfId="0" applyFont="1" applyFill="1" applyBorder="1" applyAlignment="1" applyProtection="1">
      <alignment vertical="center"/>
      <protection locked="0"/>
    </xf>
    <xf numFmtId="0" fontId="5" fillId="0" borderId="22" xfId="0" applyFont="1" applyFill="1" applyBorder="1" applyAlignment="1" applyProtection="1">
      <alignment vertical="center"/>
      <protection locked="0"/>
    </xf>
    <xf numFmtId="0" fontId="5" fillId="0" borderId="22" xfId="0" applyFont="1" applyFill="1" applyBorder="1" applyAlignment="1" applyProtection="1">
      <alignment horizontal="right" vertical="center"/>
      <protection locked="0"/>
    </xf>
    <xf numFmtId="0" fontId="10" fillId="0" borderId="23" xfId="0" applyFont="1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vertical="center" shrinkToFit="1"/>
      <protection/>
    </xf>
    <xf numFmtId="0" fontId="5" fillId="0" borderId="26" xfId="0" applyFont="1" applyFill="1" applyBorder="1" applyAlignment="1" applyProtection="1">
      <alignment horizontal="left" vertical="center"/>
      <protection/>
    </xf>
    <xf numFmtId="176" fontId="5" fillId="0" borderId="26" xfId="0" applyNumberFormat="1" applyFont="1" applyFill="1" applyBorder="1" applyAlignment="1" applyProtection="1">
      <alignment horizontal="left" vertical="center"/>
      <protection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 applyProtection="1">
      <alignment vertical="center" shrinkToFit="1"/>
      <protection/>
    </xf>
    <xf numFmtId="0" fontId="5" fillId="0" borderId="29" xfId="0" applyFont="1" applyFill="1" applyBorder="1" applyAlignment="1" applyProtection="1">
      <alignment horizontal="left" vertical="center"/>
      <protection/>
    </xf>
    <xf numFmtId="0" fontId="5" fillId="0" borderId="30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vertical="center" shrinkToFit="1"/>
      <protection/>
    </xf>
    <xf numFmtId="0" fontId="5" fillId="33" borderId="0" xfId="0" applyFont="1" applyFill="1" applyBorder="1" applyAlignment="1">
      <alignment horizontal="right" vertical="center"/>
    </xf>
    <xf numFmtId="49" fontId="5" fillId="33" borderId="0" xfId="0" applyNumberFormat="1" applyFont="1" applyFill="1" applyBorder="1" applyAlignment="1">
      <alignment horizontal="right" vertical="center"/>
    </xf>
    <xf numFmtId="0" fontId="5" fillId="0" borderId="26" xfId="0" applyFont="1" applyFill="1" applyBorder="1" applyAlignment="1" applyProtection="1">
      <alignment vertical="center"/>
      <protection/>
    </xf>
    <xf numFmtId="0" fontId="5" fillId="0" borderId="26" xfId="0" applyFont="1" applyFill="1" applyBorder="1" applyAlignment="1" applyProtection="1">
      <alignment horizontal="right" vertical="center"/>
      <protection/>
    </xf>
    <xf numFmtId="0" fontId="10" fillId="0" borderId="26" xfId="0" applyFont="1" applyFill="1" applyBorder="1" applyAlignment="1" applyProtection="1">
      <alignment horizontal="left" vertical="center"/>
      <protection/>
    </xf>
    <xf numFmtId="0" fontId="0" fillId="0" borderId="10" xfId="0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vertical="center" shrinkToFit="1"/>
      <protection locked="0"/>
    </xf>
    <xf numFmtId="0" fontId="15" fillId="0" borderId="22" xfId="0" applyFont="1" applyFill="1" applyBorder="1" applyAlignment="1" applyProtection="1">
      <alignment vertical="center"/>
      <protection locked="0"/>
    </xf>
    <xf numFmtId="0" fontId="0" fillId="33" borderId="0" xfId="0" applyFill="1" applyBorder="1" applyAlignment="1">
      <alignment vertical="center"/>
    </xf>
    <xf numFmtId="176" fontId="10" fillId="33" borderId="29" xfId="0" applyNumberFormat="1" applyFont="1" applyFill="1" applyBorder="1" applyAlignment="1">
      <alignment vertical="center"/>
    </xf>
    <xf numFmtId="0" fontId="5" fillId="33" borderId="29" xfId="0" applyFont="1" applyFill="1" applyBorder="1" applyAlignment="1">
      <alignment horizontal="right" vertical="center"/>
    </xf>
    <xf numFmtId="177" fontId="5" fillId="33" borderId="29" xfId="0" applyNumberFormat="1" applyFont="1" applyFill="1" applyBorder="1" applyAlignment="1">
      <alignment horizontal="right" vertical="center"/>
    </xf>
    <xf numFmtId="176" fontId="5" fillId="33" borderId="29" xfId="0" applyNumberFormat="1" applyFont="1" applyFill="1" applyBorder="1" applyAlignment="1">
      <alignment horizontal="right" vertical="center"/>
    </xf>
    <xf numFmtId="0" fontId="0" fillId="33" borderId="30" xfId="0" applyFill="1" applyBorder="1" applyAlignment="1">
      <alignment horizontal="right" vertical="center"/>
    </xf>
    <xf numFmtId="0" fontId="6" fillId="33" borderId="0" xfId="0" applyFont="1" applyFill="1" applyBorder="1" applyAlignment="1">
      <alignment vertical="center"/>
    </xf>
    <xf numFmtId="178" fontId="9" fillId="33" borderId="0" xfId="0" applyNumberFormat="1" applyFont="1" applyFill="1" applyBorder="1" applyAlignment="1">
      <alignment vertical="center"/>
    </xf>
    <xf numFmtId="176" fontId="5" fillId="33" borderId="0" xfId="0" applyNumberFormat="1" applyFont="1" applyFill="1" applyBorder="1" applyAlignment="1">
      <alignment horizontal="right" vertical="center"/>
    </xf>
    <xf numFmtId="0" fontId="0" fillId="33" borderId="34" xfId="0" applyFill="1" applyBorder="1" applyAlignment="1">
      <alignment horizontal="right" vertical="center"/>
    </xf>
    <xf numFmtId="177" fontId="5" fillId="33" borderId="0" xfId="0" applyNumberFormat="1" applyFont="1" applyFill="1" applyBorder="1" applyAlignment="1">
      <alignment horizontal="right" vertical="center"/>
    </xf>
    <xf numFmtId="176" fontId="5" fillId="0" borderId="20" xfId="0" applyNumberFormat="1" applyFont="1" applyFill="1" applyBorder="1" applyAlignment="1" applyProtection="1">
      <alignment horizontal="left" vertical="center"/>
      <protection/>
    </xf>
    <xf numFmtId="176" fontId="5" fillId="0" borderId="35" xfId="0" applyNumberFormat="1" applyFont="1" applyFill="1" applyBorder="1" applyAlignment="1" applyProtection="1">
      <alignment horizontal="left" vertical="center"/>
      <protection/>
    </xf>
    <xf numFmtId="0" fontId="5" fillId="0" borderId="23" xfId="0" applyFont="1" applyFill="1" applyBorder="1" applyAlignment="1" applyProtection="1">
      <alignment horizontal="left" vertical="center"/>
      <protection/>
    </xf>
    <xf numFmtId="0" fontId="5" fillId="0" borderId="2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36" xfId="0" applyFont="1" applyFill="1" applyBorder="1" applyAlignment="1" applyProtection="1">
      <alignment horizontal="left" vertical="center"/>
      <protection/>
    </xf>
    <xf numFmtId="0" fontId="10" fillId="0" borderId="23" xfId="0" applyFont="1" applyFill="1" applyBorder="1" applyAlignment="1" applyProtection="1">
      <alignment vertical="center"/>
      <protection locked="0"/>
    </xf>
    <xf numFmtId="0" fontId="15" fillId="0" borderId="20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vertical="center"/>
      <protection locked="0"/>
    </xf>
    <xf numFmtId="0" fontId="0" fillId="35" borderId="0" xfId="0" applyFill="1" applyAlignment="1">
      <alignment vertical="center"/>
    </xf>
    <xf numFmtId="0" fontId="7" fillId="0" borderId="27" xfId="0" applyFont="1" applyFill="1" applyBorder="1" applyAlignment="1">
      <alignment vertical="center"/>
    </xf>
    <xf numFmtId="0" fontId="24" fillId="0" borderId="27" xfId="0" applyFont="1" applyFill="1" applyBorder="1" applyAlignment="1">
      <alignment horizontal="center" vertical="center"/>
    </xf>
    <xf numFmtId="176" fontId="25" fillId="0" borderId="16" xfId="0" applyNumberFormat="1" applyFont="1" applyFill="1" applyBorder="1" applyAlignment="1">
      <alignment horizontal="center" vertical="center"/>
    </xf>
    <xf numFmtId="0" fontId="25" fillId="34" borderId="37" xfId="0" applyFont="1" applyFill="1" applyBorder="1" applyAlignment="1" applyProtection="1">
      <alignment horizontal="center" vertical="center"/>
      <protection locked="0"/>
    </xf>
    <xf numFmtId="0" fontId="25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0" fillId="0" borderId="40" xfId="0" applyNumberFormat="1" applyFill="1" applyBorder="1" applyAlignment="1">
      <alignment horizontal="center" vertical="center"/>
    </xf>
    <xf numFmtId="0" fontId="0" fillId="0" borderId="41" xfId="0" applyNumberFormat="1" applyFill="1" applyBorder="1" applyAlignment="1">
      <alignment horizontal="center" vertical="center"/>
    </xf>
    <xf numFmtId="0" fontId="5" fillId="0" borderId="42" xfId="0" applyFont="1" applyFill="1" applyBorder="1" applyAlignment="1">
      <alignment vertical="center"/>
    </xf>
    <xf numFmtId="9" fontId="5" fillId="0" borderId="11" xfId="0" applyNumberFormat="1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vertical="center"/>
    </xf>
    <xf numFmtId="176" fontId="10" fillId="0" borderId="43" xfId="0" applyNumberFormat="1" applyFont="1" applyFill="1" applyBorder="1" applyAlignment="1">
      <alignment vertical="center"/>
    </xf>
    <xf numFmtId="0" fontId="5" fillId="0" borderId="44" xfId="0" applyFont="1" applyFill="1" applyBorder="1" applyAlignment="1">
      <alignment horizontal="right" vertical="center"/>
    </xf>
    <xf numFmtId="0" fontId="5" fillId="0" borderId="45" xfId="0" applyFont="1" applyFill="1" applyBorder="1" applyAlignment="1">
      <alignment horizontal="right" vertical="center"/>
    </xf>
    <xf numFmtId="177" fontId="5" fillId="0" borderId="46" xfId="0" applyNumberFormat="1" applyFont="1" applyFill="1" applyBorder="1" applyAlignment="1">
      <alignment horizontal="right" vertical="center"/>
    </xf>
    <xf numFmtId="176" fontId="5" fillId="0" borderId="44" xfId="0" applyNumberFormat="1" applyFont="1" applyFill="1" applyBorder="1" applyAlignment="1">
      <alignment horizontal="right" vertical="center"/>
    </xf>
    <xf numFmtId="176" fontId="5" fillId="0" borderId="45" xfId="0" applyNumberFormat="1" applyFont="1" applyFill="1" applyBorder="1" applyAlignment="1">
      <alignment horizontal="right" vertical="center"/>
    </xf>
    <xf numFmtId="0" fontId="0" fillId="0" borderId="47" xfId="0" applyBorder="1" applyAlignment="1">
      <alignment vertical="center"/>
    </xf>
    <xf numFmtId="176" fontId="10" fillId="34" borderId="48" xfId="61" applyNumberFormat="1" applyFont="1" applyFill="1" applyBorder="1" applyAlignment="1" applyProtection="1">
      <alignment horizontal="center"/>
      <protection locked="0"/>
    </xf>
    <xf numFmtId="0" fontId="14" fillId="0" borderId="39" xfId="61" applyFont="1" applyFill="1" applyBorder="1" applyAlignment="1">
      <alignment horizontal="left"/>
      <protection/>
    </xf>
    <xf numFmtId="0" fontId="15" fillId="0" borderId="40" xfId="61" applyFont="1" applyFill="1" applyBorder="1" applyAlignment="1">
      <alignment horizontal="center"/>
      <protection/>
    </xf>
    <xf numFmtId="178" fontId="20" fillId="0" borderId="41" xfId="61" applyNumberFormat="1" applyFont="1" applyFill="1" applyBorder="1" applyAlignment="1">
      <alignment horizontal="center"/>
      <protection/>
    </xf>
    <xf numFmtId="176" fontId="1" fillId="33" borderId="0" xfId="0" applyNumberFormat="1" applyFont="1" applyFill="1" applyBorder="1" applyAlignment="1">
      <alignment vertical="center"/>
    </xf>
    <xf numFmtId="0" fontId="5" fillId="34" borderId="46" xfId="0" applyFont="1" applyFill="1" applyBorder="1" applyAlignment="1" applyProtection="1">
      <alignment horizontal="center" vertical="center"/>
      <protection locked="0"/>
    </xf>
    <xf numFmtId="0" fontId="5" fillId="34" borderId="49" xfId="0" applyFont="1" applyFill="1" applyBorder="1" applyAlignment="1" applyProtection="1">
      <alignment horizontal="center" vertical="center"/>
      <protection locked="0"/>
    </xf>
    <xf numFmtId="179" fontId="5" fillId="34" borderId="48" xfId="0" applyNumberFormat="1" applyFont="1" applyFill="1" applyBorder="1" applyAlignment="1" applyProtection="1">
      <alignment horizontal="center" vertical="center" shrinkToFit="1"/>
      <protection locked="0"/>
    </xf>
    <xf numFmtId="9" fontId="26" fillId="34" borderId="48" xfId="0" applyNumberFormat="1" applyFont="1" applyFill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 shrinkToFit="1"/>
      <protection locked="0"/>
    </xf>
    <xf numFmtId="0" fontId="18" fillId="0" borderId="50" xfId="0" applyFont="1" applyFill="1" applyBorder="1" applyAlignment="1" applyProtection="1">
      <alignment horizontal="center" vertical="center"/>
      <protection locked="0"/>
    </xf>
    <xf numFmtId="0" fontId="0" fillId="0" borderId="40" xfId="0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52" xfId="0" applyFill="1" applyBorder="1" applyAlignment="1" applyProtection="1">
      <alignment horizontal="center" vertical="center"/>
      <protection locked="0"/>
    </xf>
    <xf numFmtId="0" fontId="0" fillId="0" borderId="48" xfId="0" applyFill="1" applyBorder="1" applyAlignment="1" applyProtection="1">
      <alignment horizontal="center" vertical="center"/>
      <protection locked="0"/>
    </xf>
    <xf numFmtId="0" fontId="10" fillId="0" borderId="53" xfId="0" applyFont="1" applyFill="1" applyBorder="1" applyAlignment="1">
      <alignment horizontal="center" vertical="center"/>
    </xf>
    <xf numFmtId="179" fontId="5" fillId="34" borderId="21" xfId="0" applyNumberFormat="1" applyFont="1" applyFill="1" applyBorder="1" applyAlignment="1">
      <alignment vertical="center" shrinkToFit="1"/>
    </xf>
    <xf numFmtId="0" fontId="5" fillId="34" borderId="11" xfId="0" applyFont="1" applyFill="1" applyBorder="1" applyAlignment="1" applyProtection="1">
      <alignment horizontal="center" vertical="center"/>
      <protection locked="0"/>
    </xf>
    <xf numFmtId="0" fontId="17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shrinkToFit="1"/>
      <protection/>
    </xf>
    <xf numFmtId="0" fontId="7" fillId="0" borderId="4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58" xfId="0" applyFont="1" applyFill="1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10" fillId="0" borderId="36" xfId="0" applyFont="1" applyFill="1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9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25" fillId="34" borderId="59" xfId="0" applyFont="1" applyFill="1" applyBorder="1" applyAlignment="1" applyProtection="1">
      <alignment horizontal="center" vertical="center" wrapText="1"/>
      <protection locked="0"/>
    </xf>
    <xf numFmtId="0" fontId="24" fillId="34" borderId="34" xfId="0" applyFont="1" applyFill="1" applyBorder="1" applyAlignment="1" applyProtection="1">
      <alignment horizontal="center" vertical="center" wrapText="1"/>
      <protection locked="0"/>
    </xf>
    <xf numFmtId="0" fontId="24" fillId="34" borderId="47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1" xfId="0" applyBorder="1" applyAlignment="1">
      <alignment vertical="center"/>
    </xf>
    <xf numFmtId="0" fontId="5" fillId="0" borderId="61" xfId="0" applyFont="1" applyBorder="1" applyAlignment="1">
      <alignment vertical="center"/>
    </xf>
    <xf numFmtId="0" fontId="0" fillId="0" borderId="62" xfId="0" applyBorder="1" applyAlignment="1">
      <alignment vertical="center"/>
    </xf>
    <xf numFmtId="0" fontId="5" fillId="34" borderId="36" xfId="0" applyFont="1" applyFill="1" applyBorder="1" applyAlignment="1" applyProtection="1">
      <alignment horizontal="center" vertical="center"/>
      <protection locked="0"/>
    </xf>
    <xf numFmtId="0" fontId="1" fillId="34" borderId="60" xfId="0" applyFont="1" applyFill="1" applyBorder="1" applyAlignment="1" applyProtection="1">
      <alignment horizontal="center" vertical="center"/>
      <protection locked="0"/>
    </xf>
    <xf numFmtId="176" fontId="5" fillId="33" borderId="0" xfId="0" applyNumberFormat="1" applyFont="1" applyFill="1" applyBorder="1" applyAlignment="1">
      <alignment horizontal="right" vertical="center"/>
    </xf>
    <xf numFmtId="0" fontId="0" fillId="33" borderId="34" xfId="0" applyFill="1" applyBorder="1" applyAlignment="1">
      <alignment horizontal="right" vertical="center"/>
    </xf>
    <xf numFmtId="0" fontId="10" fillId="0" borderId="63" xfId="0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5" fillId="0" borderId="31" xfId="0" applyFont="1" applyFill="1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14" fontId="16" fillId="0" borderId="17" xfId="0" applyNumberFormat="1" applyFont="1" applyFill="1" applyBorder="1" applyAlignment="1" applyProtection="1">
      <alignment horizontal="left" vertical="center"/>
      <protection locked="0"/>
    </xf>
    <xf numFmtId="0" fontId="17" fillId="0" borderId="17" xfId="0" applyFont="1" applyFill="1" applyBorder="1" applyAlignment="1" applyProtection="1">
      <alignment vertical="center"/>
      <protection locked="0"/>
    </xf>
    <xf numFmtId="0" fontId="17" fillId="0" borderId="40" xfId="0" applyFont="1" applyFill="1" applyBorder="1" applyAlignment="1" applyProtection="1">
      <alignment vertical="center"/>
      <protection locked="0"/>
    </xf>
    <xf numFmtId="0" fontId="18" fillId="0" borderId="37" xfId="0" applyFont="1" applyFill="1" applyBorder="1" applyAlignment="1" applyProtection="1">
      <alignment horizontal="center" vertical="center" shrinkToFit="1"/>
      <protection locked="0"/>
    </xf>
    <xf numFmtId="0" fontId="17" fillId="0" borderId="45" xfId="0" applyFont="1" applyFill="1" applyBorder="1" applyAlignment="1" applyProtection="1">
      <alignment horizontal="center" vertical="center" shrinkToFit="1"/>
      <protection locked="0"/>
    </xf>
    <xf numFmtId="0" fontId="0" fillId="0" borderId="16" xfId="0" applyFill="1" applyBorder="1" applyAlignment="1">
      <alignment vertical="center"/>
    </xf>
    <xf numFmtId="0" fontId="12" fillId="0" borderId="23" xfId="0" applyFont="1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14" fontId="8" fillId="0" borderId="24" xfId="0" applyNumberFormat="1" applyFont="1" applyFill="1" applyBorder="1" applyAlignment="1" applyProtection="1">
      <alignment horizontal="left" vertical="center"/>
      <protection locked="0"/>
    </xf>
    <xf numFmtId="0" fontId="0" fillId="0" borderId="24" xfId="0" applyFill="1" applyBorder="1" applyAlignment="1" applyProtection="1">
      <alignment vertical="center"/>
      <protection locked="0"/>
    </xf>
    <xf numFmtId="0" fontId="0" fillId="0" borderId="52" xfId="0" applyFill="1" applyBorder="1" applyAlignment="1" applyProtection="1">
      <alignment vertical="center"/>
      <protection locked="0"/>
    </xf>
    <xf numFmtId="0" fontId="7" fillId="0" borderId="23" xfId="0" applyFont="1" applyFill="1" applyBorder="1" applyAlignment="1" applyProtection="1">
      <alignment horizontal="left" vertical="center"/>
      <protection locked="0"/>
    </xf>
    <xf numFmtId="0" fontId="0" fillId="0" borderId="20" xfId="0" applyFill="1" applyBorder="1" applyAlignment="1" applyProtection="1">
      <alignment horizontal="left" vertical="center"/>
      <protection locked="0"/>
    </xf>
    <xf numFmtId="0" fontId="0" fillId="0" borderId="21" xfId="0" applyFill="1" applyBorder="1" applyAlignment="1" applyProtection="1">
      <alignment horizontal="left" vertical="center"/>
      <protection locked="0"/>
    </xf>
    <xf numFmtId="0" fontId="5" fillId="34" borderId="64" xfId="0" applyFont="1" applyFill="1" applyBorder="1" applyAlignment="1" applyProtection="1">
      <alignment vertical="center" shrinkToFit="1"/>
      <protection locked="0"/>
    </xf>
    <xf numFmtId="0" fontId="0" fillId="0" borderId="65" xfId="0" applyBorder="1" applyAlignment="1" applyProtection="1">
      <alignment vertical="center"/>
      <protection locked="0"/>
    </xf>
    <xf numFmtId="0" fontId="10" fillId="34" borderId="61" xfId="0" applyFont="1" applyFill="1" applyBorder="1" applyAlignment="1" applyProtection="1">
      <alignment horizontal="center" vertical="center"/>
      <protection locked="0"/>
    </xf>
    <xf numFmtId="0" fontId="0" fillId="0" borderId="35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5" fillId="34" borderId="58" xfId="0" applyFont="1" applyFill="1" applyBorder="1" applyAlignment="1" applyProtection="1">
      <alignment horizontal="center" vertical="center"/>
      <protection locked="0"/>
    </xf>
    <xf numFmtId="0" fontId="24" fillId="34" borderId="59" xfId="0" applyFont="1" applyFill="1" applyBorder="1" applyAlignment="1" applyProtection="1">
      <alignment horizontal="center" vertical="center"/>
      <protection locked="0"/>
    </xf>
    <xf numFmtId="176" fontId="25" fillId="34" borderId="31" xfId="0" applyNumberFormat="1" applyFont="1" applyFill="1" applyBorder="1" applyAlignment="1" applyProtection="1">
      <alignment horizontal="center" vertical="center"/>
      <protection locked="0"/>
    </xf>
    <xf numFmtId="0" fontId="0" fillId="34" borderId="62" xfId="0" applyFill="1" applyBorder="1" applyAlignment="1" applyProtection="1">
      <alignment horizontal="center" vertical="center"/>
      <protection locked="0"/>
    </xf>
    <xf numFmtId="0" fontId="5" fillId="0" borderId="5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66" xfId="0" applyFont="1" applyBorder="1" applyAlignment="1">
      <alignment vertical="center" shrinkToFit="1"/>
    </xf>
    <xf numFmtId="0" fontId="1" fillId="0" borderId="34" xfId="0" applyFont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3">
    <dxf>
      <fill>
        <patternFill>
          <bgColor rgb="FFFFC000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1" name="Line 9"/>
        <xdr:cNvSpPr>
          <a:spLocks/>
        </xdr:cNvSpPr>
      </xdr:nvSpPr>
      <xdr:spPr>
        <a:xfrm>
          <a:off x="967740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171450</xdr:rowOff>
    </xdr:from>
    <xdr:to>
      <xdr:col>19</xdr:col>
      <xdr:colOff>0</xdr:colOff>
      <xdr:row>17</xdr:row>
      <xdr:rowOff>171450</xdr:rowOff>
    </xdr:to>
    <xdr:sp>
      <xdr:nvSpPr>
        <xdr:cNvPr id="2" name="Line 10"/>
        <xdr:cNvSpPr>
          <a:spLocks/>
        </xdr:cNvSpPr>
      </xdr:nvSpPr>
      <xdr:spPr>
        <a:xfrm>
          <a:off x="9677400" y="36766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161925</xdr:rowOff>
    </xdr:from>
    <xdr:to>
      <xdr:col>19</xdr:col>
      <xdr:colOff>0</xdr:colOff>
      <xdr:row>31</xdr:row>
      <xdr:rowOff>161925</xdr:rowOff>
    </xdr:to>
    <xdr:sp>
      <xdr:nvSpPr>
        <xdr:cNvPr id="3" name="Line 11"/>
        <xdr:cNvSpPr>
          <a:spLocks/>
        </xdr:cNvSpPr>
      </xdr:nvSpPr>
      <xdr:spPr>
        <a:xfrm>
          <a:off x="9677400" y="74771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4" name="Line 12"/>
        <xdr:cNvSpPr>
          <a:spLocks/>
        </xdr:cNvSpPr>
      </xdr:nvSpPr>
      <xdr:spPr>
        <a:xfrm>
          <a:off x="9677400" y="75628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5" name="Line 13"/>
        <xdr:cNvSpPr>
          <a:spLocks/>
        </xdr:cNvSpPr>
      </xdr:nvSpPr>
      <xdr:spPr>
        <a:xfrm>
          <a:off x="9677400" y="75628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6" name="Line 15"/>
        <xdr:cNvSpPr>
          <a:spLocks/>
        </xdr:cNvSpPr>
      </xdr:nvSpPr>
      <xdr:spPr>
        <a:xfrm>
          <a:off x="967740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171450</xdr:rowOff>
    </xdr:from>
    <xdr:to>
      <xdr:col>19</xdr:col>
      <xdr:colOff>0</xdr:colOff>
      <xdr:row>17</xdr:row>
      <xdr:rowOff>171450</xdr:rowOff>
    </xdr:to>
    <xdr:sp>
      <xdr:nvSpPr>
        <xdr:cNvPr id="7" name="Line 16"/>
        <xdr:cNvSpPr>
          <a:spLocks/>
        </xdr:cNvSpPr>
      </xdr:nvSpPr>
      <xdr:spPr>
        <a:xfrm>
          <a:off x="9677400" y="36766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161925</xdr:rowOff>
    </xdr:from>
    <xdr:to>
      <xdr:col>19</xdr:col>
      <xdr:colOff>0</xdr:colOff>
      <xdr:row>31</xdr:row>
      <xdr:rowOff>161925</xdr:rowOff>
    </xdr:to>
    <xdr:sp>
      <xdr:nvSpPr>
        <xdr:cNvPr id="8" name="Line 17"/>
        <xdr:cNvSpPr>
          <a:spLocks/>
        </xdr:cNvSpPr>
      </xdr:nvSpPr>
      <xdr:spPr>
        <a:xfrm>
          <a:off x="9677400" y="74771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9" name="Line 18"/>
        <xdr:cNvSpPr>
          <a:spLocks/>
        </xdr:cNvSpPr>
      </xdr:nvSpPr>
      <xdr:spPr>
        <a:xfrm>
          <a:off x="9677400" y="75628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10" name="Line 19"/>
        <xdr:cNvSpPr>
          <a:spLocks/>
        </xdr:cNvSpPr>
      </xdr:nvSpPr>
      <xdr:spPr>
        <a:xfrm>
          <a:off x="9677400" y="75628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11" name="Line 21"/>
        <xdr:cNvSpPr>
          <a:spLocks/>
        </xdr:cNvSpPr>
      </xdr:nvSpPr>
      <xdr:spPr>
        <a:xfrm>
          <a:off x="967740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171450</xdr:rowOff>
    </xdr:from>
    <xdr:to>
      <xdr:col>19</xdr:col>
      <xdr:colOff>0</xdr:colOff>
      <xdr:row>17</xdr:row>
      <xdr:rowOff>171450</xdr:rowOff>
    </xdr:to>
    <xdr:sp>
      <xdr:nvSpPr>
        <xdr:cNvPr id="12" name="Line 22"/>
        <xdr:cNvSpPr>
          <a:spLocks/>
        </xdr:cNvSpPr>
      </xdr:nvSpPr>
      <xdr:spPr>
        <a:xfrm>
          <a:off x="9677400" y="36766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161925</xdr:rowOff>
    </xdr:from>
    <xdr:to>
      <xdr:col>19</xdr:col>
      <xdr:colOff>0</xdr:colOff>
      <xdr:row>31</xdr:row>
      <xdr:rowOff>161925</xdr:rowOff>
    </xdr:to>
    <xdr:sp>
      <xdr:nvSpPr>
        <xdr:cNvPr id="13" name="Line 23"/>
        <xdr:cNvSpPr>
          <a:spLocks/>
        </xdr:cNvSpPr>
      </xdr:nvSpPr>
      <xdr:spPr>
        <a:xfrm>
          <a:off x="9677400" y="74771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14" name="Line 24"/>
        <xdr:cNvSpPr>
          <a:spLocks/>
        </xdr:cNvSpPr>
      </xdr:nvSpPr>
      <xdr:spPr>
        <a:xfrm>
          <a:off x="9677400" y="75628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15" name="Line 25"/>
        <xdr:cNvSpPr>
          <a:spLocks/>
        </xdr:cNvSpPr>
      </xdr:nvSpPr>
      <xdr:spPr>
        <a:xfrm>
          <a:off x="9677400" y="75628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16" name="Line 27"/>
        <xdr:cNvSpPr>
          <a:spLocks/>
        </xdr:cNvSpPr>
      </xdr:nvSpPr>
      <xdr:spPr>
        <a:xfrm>
          <a:off x="967740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171450</xdr:rowOff>
    </xdr:from>
    <xdr:to>
      <xdr:col>19</xdr:col>
      <xdr:colOff>0</xdr:colOff>
      <xdr:row>17</xdr:row>
      <xdr:rowOff>171450</xdr:rowOff>
    </xdr:to>
    <xdr:sp>
      <xdr:nvSpPr>
        <xdr:cNvPr id="17" name="Line 28"/>
        <xdr:cNvSpPr>
          <a:spLocks/>
        </xdr:cNvSpPr>
      </xdr:nvSpPr>
      <xdr:spPr>
        <a:xfrm>
          <a:off x="9677400" y="36766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161925</xdr:rowOff>
    </xdr:from>
    <xdr:to>
      <xdr:col>19</xdr:col>
      <xdr:colOff>0</xdr:colOff>
      <xdr:row>31</xdr:row>
      <xdr:rowOff>161925</xdr:rowOff>
    </xdr:to>
    <xdr:sp>
      <xdr:nvSpPr>
        <xdr:cNvPr id="18" name="Line 29"/>
        <xdr:cNvSpPr>
          <a:spLocks/>
        </xdr:cNvSpPr>
      </xdr:nvSpPr>
      <xdr:spPr>
        <a:xfrm>
          <a:off x="9677400" y="74771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19" name="Line 30"/>
        <xdr:cNvSpPr>
          <a:spLocks/>
        </xdr:cNvSpPr>
      </xdr:nvSpPr>
      <xdr:spPr>
        <a:xfrm>
          <a:off x="9677400" y="75628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20" name="Line 31"/>
        <xdr:cNvSpPr>
          <a:spLocks/>
        </xdr:cNvSpPr>
      </xdr:nvSpPr>
      <xdr:spPr>
        <a:xfrm>
          <a:off x="9677400" y="75628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21" name="Line 33"/>
        <xdr:cNvSpPr>
          <a:spLocks/>
        </xdr:cNvSpPr>
      </xdr:nvSpPr>
      <xdr:spPr>
        <a:xfrm>
          <a:off x="967740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171450</xdr:rowOff>
    </xdr:from>
    <xdr:to>
      <xdr:col>19</xdr:col>
      <xdr:colOff>0</xdr:colOff>
      <xdr:row>17</xdr:row>
      <xdr:rowOff>171450</xdr:rowOff>
    </xdr:to>
    <xdr:sp>
      <xdr:nvSpPr>
        <xdr:cNvPr id="22" name="Line 34"/>
        <xdr:cNvSpPr>
          <a:spLocks/>
        </xdr:cNvSpPr>
      </xdr:nvSpPr>
      <xdr:spPr>
        <a:xfrm>
          <a:off x="9677400" y="36766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161925</xdr:rowOff>
    </xdr:from>
    <xdr:to>
      <xdr:col>19</xdr:col>
      <xdr:colOff>0</xdr:colOff>
      <xdr:row>31</xdr:row>
      <xdr:rowOff>161925</xdr:rowOff>
    </xdr:to>
    <xdr:sp>
      <xdr:nvSpPr>
        <xdr:cNvPr id="23" name="Line 35"/>
        <xdr:cNvSpPr>
          <a:spLocks/>
        </xdr:cNvSpPr>
      </xdr:nvSpPr>
      <xdr:spPr>
        <a:xfrm>
          <a:off x="9677400" y="74771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24" name="Line 36"/>
        <xdr:cNvSpPr>
          <a:spLocks/>
        </xdr:cNvSpPr>
      </xdr:nvSpPr>
      <xdr:spPr>
        <a:xfrm>
          <a:off x="9677400" y="75628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25" name="Line 37"/>
        <xdr:cNvSpPr>
          <a:spLocks/>
        </xdr:cNvSpPr>
      </xdr:nvSpPr>
      <xdr:spPr>
        <a:xfrm>
          <a:off x="9677400" y="75628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26" name="Line 11"/>
        <xdr:cNvSpPr>
          <a:spLocks/>
        </xdr:cNvSpPr>
      </xdr:nvSpPr>
      <xdr:spPr>
        <a:xfrm>
          <a:off x="9677400" y="75628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27" name="Line 17"/>
        <xdr:cNvSpPr>
          <a:spLocks/>
        </xdr:cNvSpPr>
      </xdr:nvSpPr>
      <xdr:spPr>
        <a:xfrm>
          <a:off x="9677400" y="75628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28" name="Line 23"/>
        <xdr:cNvSpPr>
          <a:spLocks/>
        </xdr:cNvSpPr>
      </xdr:nvSpPr>
      <xdr:spPr>
        <a:xfrm>
          <a:off x="9677400" y="75628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29" name="Line 29"/>
        <xdr:cNvSpPr>
          <a:spLocks/>
        </xdr:cNvSpPr>
      </xdr:nvSpPr>
      <xdr:spPr>
        <a:xfrm>
          <a:off x="9677400" y="75628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30" name="Line 35"/>
        <xdr:cNvSpPr>
          <a:spLocks/>
        </xdr:cNvSpPr>
      </xdr:nvSpPr>
      <xdr:spPr>
        <a:xfrm>
          <a:off x="9677400" y="75628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L71"/>
  <sheetViews>
    <sheetView tabSelected="1" zoomScalePageLayoutView="0" workbookViewId="0" topLeftCell="A1">
      <selection activeCell="I12" sqref="I12"/>
    </sheetView>
  </sheetViews>
  <sheetFormatPr defaultColWidth="0" defaultRowHeight="18" customHeight="1"/>
  <cols>
    <col min="1" max="1" width="1.421875" style="33" customWidth="1"/>
    <col min="2" max="2" width="2.8515625" style="33" customWidth="1"/>
    <col min="3" max="3" width="20.57421875" style="33" customWidth="1"/>
    <col min="4" max="4" width="11.57421875" style="33" customWidth="1"/>
    <col min="5" max="5" width="9.00390625" style="60" customWidth="1"/>
    <col min="6" max="6" width="10.00390625" style="33" customWidth="1"/>
    <col min="7" max="7" width="5.28125" style="61" customWidth="1"/>
    <col min="8" max="8" width="5.421875" style="33" customWidth="1"/>
    <col min="9" max="9" width="7.57421875" style="33" customWidth="1"/>
    <col min="10" max="10" width="7.7109375" style="33" customWidth="1"/>
    <col min="11" max="18" width="7.57421875" style="33" customWidth="1"/>
    <col min="19" max="19" width="3.140625" style="33" customWidth="1"/>
    <col min="20" max="20" width="3.7109375" style="31" hidden="1" customWidth="1"/>
    <col min="21" max="21" width="3.8515625" style="32" hidden="1" customWidth="1"/>
    <col min="22" max="22" width="4.7109375" style="31" hidden="1" customWidth="1"/>
    <col min="23" max="24" width="3.421875" style="31" hidden="1" customWidth="1"/>
    <col min="25" max="25" width="5.28125" style="31" hidden="1" customWidth="1"/>
    <col min="26" max="26" width="3.8515625" style="31" hidden="1" customWidth="1"/>
    <col min="27" max="27" width="5.28125" style="31" hidden="1" customWidth="1"/>
    <col min="28" max="28" width="4.7109375" style="31" hidden="1" customWidth="1"/>
    <col min="29" max="33" width="5.28125" style="31" hidden="1" customWidth="1"/>
    <col min="34" max="34" width="4.28125" style="31" hidden="1" customWidth="1"/>
    <col min="35" max="16384" width="0" style="33" hidden="1" customWidth="1"/>
  </cols>
  <sheetData>
    <row r="1" spans="1:34" ht="24">
      <c r="A1" s="2" t="s">
        <v>77</v>
      </c>
      <c r="B1" s="114"/>
      <c r="C1" s="1"/>
      <c r="D1" s="3"/>
      <c r="E1" s="4"/>
      <c r="F1" s="5"/>
      <c r="G1" s="6"/>
      <c r="H1" s="1"/>
      <c r="I1" s="114"/>
      <c r="J1" s="7" t="s">
        <v>81</v>
      </c>
      <c r="K1" s="1"/>
      <c r="L1" s="5"/>
      <c r="M1" s="5"/>
      <c r="N1" s="5"/>
      <c r="O1" s="7"/>
      <c r="P1" s="5"/>
      <c r="Q1" s="5"/>
      <c r="R1" s="1"/>
      <c r="S1" s="1"/>
      <c r="T1" s="8"/>
      <c r="U1" s="9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9.75" customHeight="1" thickBot="1">
      <c r="A2" s="10"/>
      <c r="B2" s="10"/>
      <c r="C2" s="11"/>
      <c r="D2" s="12"/>
      <c r="E2" s="13"/>
      <c r="F2" s="14"/>
      <c r="G2" s="15"/>
      <c r="H2" s="10"/>
      <c r="I2" s="16"/>
      <c r="J2" s="10"/>
      <c r="K2" s="17"/>
      <c r="L2" s="14"/>
      <c r="M2" s="14"/>
      <c r="N2" s="14"/>
      <c r="O2" s="17"/>
      <c r="P2" s="14"/>
      <c r="Q2" s="14"/>
      <c r="R2" s="10"/>
      <c r="S2" s="10"/>
      <c r="T2" s="8"/>
      <c r="U2" s="9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6.5" customHeight="1" thickBot="1">
      <c r="A3" s="10"/>
      <c r="B3" s="10"/>
      <c r="C3" s="115" t="s">
        <v>6</v>
      </c>
      <c r="D3" s="207"/>
      <c r="E3" s="208"/>
      <c r="F3" s="209"/>
      <c r="G3" s="176"/>
      <c r="H3" s="177"/>
      <c r="I3" s="162" t="s">
        <v>7</v>
      </c>
      <c r="J3" s="163"/>
      <c r="K3" s="163"/>
      <c r="L3" s="164"/>
      <c r="M3" s="165" t="s">
        <v>8</v>
      </c>
      <c r="N3" s="166"/>
      <c r="O3" s="167"/>
      <c r="P3" s="191" t="s">
        <v>0</v>
      </c>
      <c r="Q3" s="192"/>
      <c r="R3" s="193"/>
      <c r="S3" s="10"/>
      <c r="T3" s="8"/>
      <c r="U3" s="9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15.75" customHeight="1" thickBot="1">
      <c r="A4" s="10"/>
      <c r="B4" s="10"/>
      <c r="C4" s="196" t="s">
        <v>9</v>
      </c>
      <c r="D4" s="170"/>
      <c r="E4" s="171"/>
      <c r="F4" s="172"/>
      <c r="G4" s="176"/>
      <c r="H4" s="177"/>
      <c r="I4" s="123" t="s">
        <v>10</v>
      </c>
      <c r="J4" s="18" t="s">
        <v>11</v>
      </c>
      <c r="K4" s="18" t="s">
        <v>12</v>
      </c>
      <c r="L4" s="19" t="s">
        <v>13</v>
      </c>
      <c r="M4" s="20">
        <v>1</v>
      </c>
      <c r="N4" s="21">
        <v>0.8</v>
      </c>
      <c r="O4" s="124">
        <v>0.6</v>
      </c>
      <c r="P4" s="22"/>
      <c r="Q4" s="23"/>
      <c r="R4" s="132"/>
      <c r="S4" s="10"/>
      <c r="T4" s="8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15.75" customHeight="1" thickBot="1">
      <c r="A5" s="10"/>
      <c r="B5" s="10"/>
      <c r="C5" s="203"/>
      <c r="D5" s="173"/>
      <c r="E5" s="174"/>
      <c r="F5" s="175"/>
      <c r="G5" s="176"/>
      <c r="H5" s="177"/>
      <c r="I5" s="125" t="s">
        <v>59</v>
      </c>
      <c r="J5" s="127">
        <v>80</v>
      </c>
      <c r="K5" s="86">
        <v>1</v>
      </c>
      <c r="L5" s="86">
        <v>2</v>
      </c>
      <c r="M5" s="62">
        <f>R9*J5</f>
        <v>0</v>
      </c>
      <c r="N5" s="63">
        <f>M5*0.8</f>
        <v>0</v>
      </c>
      <c r="O5" s="64">
        <f>M5*0.6</f>
        <v>0</v>
      </c>
      <c r="P5" s="24" t="s">
        <v>14</v>
      </c>
      <c r="Q5" s="194"/>
      <c r="R5" s="195"/>
      <c r="S5" s="14"/>
      <c r="T5" s="8"/>
      <c r="U5" s="9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5.75" customHeight="1" thickBot="1">
      <c r="A6" s="10"/>
      <c r="B6" s="10"/>
      <c r="C6" s="196" t="s">
        <v>15</v>
      </c>
      <c r="D6" s="204"/>
      <c r="E6" s="205"/>
      <c r="F6" s="206"/>
      <c r="G6" s="176"/>
      <c r="H6" s="177"/>
      <c r="I6" s="126" t="s">
        <v>52</v>
      </c>
      <c r="J6" s="127">
        <v>800</v>
      </c>
      <c r="K6" s="127" t="s">
        <v>53</v>
      </c>
      <c r="L6" s="128">
        <v>24</v>
      </c>
      <c r="M6" s="129">
        <f>R9*J6</f>
        <v>0</v>
      </c>
      <c r="N6" s="130">
        <f>M6*0.8</f>
        <v>0</v>
      </c>
      <c r="O6" s="131">
        <f>M6*0.6</f>
        <v>0</v>
      </c>
      <c r="P6" s="24" t="s">
        <v>16</v>
      </c>
      <c r="Q6" s="187"/>
      <c r="R6" s="188"/>
      <c r="S6" s="14"/>
      <c r="T6" s="8"/>
      <c r="U6" s="9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5.75" customHeight="1">
      <c r="A7" s="10"/>
      <c r="B7" s="10"/>
      <c r="C7" s="203"/>
      <c r="D7" s="210"/>
      <c r="E7" s="211"/>
      <c r="F7" s="212"/>
      <c r="G7" s="176"/>
      <c r="H7" s="177"/>
      <c r="I7" s="95"/>
      <c r="J7" s="96"/>
      <c r="K7" s="96"/>
      <c r="L7" s="96"/>
      <c r="M7" s="97"/>
      <c r="N7" s="98"/>
      <c r="O7" s="99"/>
      <c r="P7" s="25" t="s">
        <v>17</v>
      </c>
      <c r="Q7" s="26" t="s">
        <v>18</v>
      </c>
      <c r="R7" s="133"/>
      <c r="S7" s="14"/>
      <c r="T7" s="8"/>
      <c r="U7" s="9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5.75" customHeight="1">
      <c r="A8" s="10"/>
      <c r="B8" s="10"/>
      <c r="C8" s="196" t="s">
        <v>19</v>
      </c>
      <c r="D8" s="198"/>
      <c r="E8" s="199"/>
      <c r="F8" s="201"/>
      <c r="G8" s="168"/>
      <c r="H8" s="169"/>
      <c r="I8" s="100"/>
      <c r="J8" s="100"/>
      <c r="K8" s="101"/>
      <c r="L8" s="94"/>
      <c r="M8" s="81"/>
      <c r="N8" s="102"/>
      <c r="O8" s="103"/>
      <c r="P8" s="25" t="s">
        <v>20</v>
      </c>
      <c r="Q8" s="26" t="s">
        <v>21</v>
      </c>
      <c r="R8" s="133"/>
      <c r="S8" s="14"/>
      <c r="T8" s="8"/>
      <c r="U8" s="9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5.75" customHeight="1" thickBot="1">
      <c r="A9" s="10"/>
      <c r="B9" s="10"/>
      <c r="C9" s="197"/>
      <c r="D9" s="200"/>
      <c r="E9" s="200"/>
      <c r="F9" s="202"/>
      <c r="G9" s="28" t="s">
        <v>75</v>
      </c>
      <c r="H9" s="10"/>
      <c r="I9" s="10"/>
      <c r="J9" s="81"/>
      <c r="K9" s="82"/>
      <c r="L9" s="81"/>
      <c r="M9" s="104"/>
      <c r="N9" s="189"/>
      <c r="O9" s="190"/>
      <c r="P9" s="134" t="s">
        <v>22</v>
      </c>
      <c r="Q9" s="135" t="s">
        <v>23</v>
      </c>
      <c r="R9" s="136">
        <f>POWER(R8,0.425)*POWER(R7,0.725)*71.84/10000</f>
        <v>0</v>
      </c>
      <c r="S9" s="14"/>
      <c r="T9" s="8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11.25" customHeight="1" thickBot="1">
      <c r="A10" s="10"/>
      <c r="B10" s="10"/>
      <c r="C10" s="27"/>
      <c r="D10" s="160"/>
      <c r="E10" s="160"/>
      <c r="F10" s="161"/>
      <c r="G10" s="28"/>
      <c r="H10" s="10"/>
      <c r="I10" s="10"/>
      <c r="J10" s="10"/>
      <c r="K10" s="10"/>
      <c r="L10" s="10"/>
      <c r="M10" s="10"/>
      <c r="N10" s="28" t="s">
        <v>24</v>
      </c>
      <c r="O10" s="10"/>
      <c r="P10" s="10"/>
      <c r="Q10" s="10"/>
      <c r="R10" s="10"/>
      <c r="S10" s="14"/>
      <c r="T10" s="8"/>
      <c r="U10" s="9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22" ht="15.75" customHeight="1">
      <c r="A11" s="10"/>
      <c r="B11" s="29"/>
      <c r="C11" s="116" t="s">
        <v>25</v>
      </c>
      <c r="D11" s="220"/>
      <c r="E11" s="221"/>
      <c r="F11" s="137"/>
      <c r="G11" s="185" t="s">
        <v>26</v>
      </c>
      <c r="H11" s="186"/>
      <c r="I11" s="215">
        <v>1</v>
      </c>
      <c r="J11" s="216"/>
      <c r="K11" s="216"/>
      <c r="L11" s="216"/>
      <c r="M11" s="216"/>
      <c r="N11" s="216"/>
      <c r="O11" s="216"/>
      <c r="P11" s="216"/>
      <c r="Q11" s="217"/>
      <c r="R11" s="157" t="s">
        <v>2</v>
      </c>
      <c r="S11" s="10"/>
      <c r="T11" s="30"/>
      <c r="U11" s="31"/>
      <c r="V11" s="32"/>
    </row>
    <row r="12" spans="1:19" ht="15.75" customHeight="1">
      <c r="A12" s="10"/>
      <c r="B12" s="29"/>
      <c r="C12" s="117" t="s">
        <v>27</v>
      </c>
      <c r="D12" s="34"/>
      <c r="E12" s="118"/>
      <c r="F12" s="87"/>
      <c r="G12" s="181" t="s">
        <v>4</v>
      </c>
      <c r="H12" s="182"/>
      <c r="I12" s="35">
        <v>43831</v>
      </c>
      <c r="J12" s="36">
        <f>I12+1</f>
        <v>43832</v>
      </c>
      <c r="K12" s="36">
        <f>I12+2</f>
        <v>43833</v>
      </c>
      <c r="L12" s="36">
        <f>I12+3</f>
        <v>43834</v>
      </c>
      <c r="M12" s="36">
        <f>I12+4</f>
        <v>43835</v>
      </c>
      <c r="N12" s="36">
        <f>I12+5</f>
        <v>43836</v>
      </c>
      <c r="O12" s="36">
        <f>I12+6</f>
        <v>43837</v>
      </c>
      <c r="P12" s="36">
        <f>I12+7</f>
        <v>43838</v>
      </c>
      <c r="Q12" s="140">
        <f>I12+8</f>
        <v>43839</v>
      </c>
      <c r="R12" s="158"/>
      <c r="S12" s="10"/>
    </row>
    <row r="13" spans="1:19" ht="15.75" customHeight="1">
      <c r="A13" s="10"/>
      <c r="B13" s="29"/>
      <c r="C13" s="119" t="s">
        <v>28</v>
      </c>
      <c r="D13" s="218" t="s">
        <v>3</v>
      </c>
      <c r="E13" s="219"/>
      <c r="F13" s="37"/>
      <c r="G13" s="181" t="s">
        <v>29</v>
      </c>
      <c r="H13" s="182"/>
      <c r="I13" s="38">
        <v>1</v>
      </c>
      <c r="J13" s="39">
        <v>1</v>
      </c>
      <c r="K13" s="39">
        <v>1</v>
      </c>
      <c r="L13" s="39">
        <v>1</v>
      </c>
      <c r="M13" s="39">
        <v>1</v>
      </c>
      <c r="N13" s="39">
        <v>1</v>
      </c>
      <c r="O13" s="39">
        <v>1</v>
      </c>
      <c r="P13" s="39">
        <v>1</v>
      </c>
      <c r="Q13" s="141">
        <v>1</v>
      </c>
      <c r="R13" s="178"/>
      <c r="S13" s="10"/>
    </row>
    <row r="14" spans="1:19" ht="15.75" customHeight="1" thickBot="1">
      <c r="A14" s="10"/>
      <c r="B14" s="29"/>
      <c r="C14" s="120" t="s">
        <v>30</v>
      </c>
      <c r="D14" s="121"/>
      <c r="E14" s="122"/>
      <c r="F14" s="37"/>
      <c r="G14" s="181" t="s">
        <v>31</v>
      </c>
      <c r="H14" s="182"/>
      <c r="I14" s="40"/>
      <c r="J14" s="40"/>
      <c r="K14" s="40"/>
      <c r="L14" s="40"/>
      <c r="M14" s="40"/>
      <c r="N14" s="40"/>
      <c r="O14" s="40"/>
      <c r="P14" s="40"/>
      <c r="Q14" s="142"/>
      <c r="R14" s="179"/>
      <c r="S14" s="10"/>
    </row>
    <row r="15" spans="1:19" ht="15.75" customHeight="1" thickBot="1">
      <c r="A15" s="10"/>
      <c r="B15" s="10"/>
      <c r="C15" s="10"/>
      <c r="D15" s="41"/>
      <c r="E15" s="42"/>
      <c r="F15" s="37"/>
      <c r="G15" s="183" t="s">
        <v>32</v>
      </c>
      <c r="H15" s="184"/>
      <c r="I15" s="143"/>
      <c r="J15" s="144"/>
      <c r="K15" s="144"/>
      <c r="L15" s="144"/>
      <c r="M15" s="144"/>
      <c r="N15" s="144"/>
      <c r="O15" s="144"/>
      <c r="P15" s="144"/>
      <c r="Q15" s="145"/>
      <c r="R15" s="179"/>
      <c r="S15" s="10"/>
    </row>
    <row r="16" spans="1:19" ht="19.5" customHeight="1" thickBot="1">
      <c r="A16" s="10"/>
      <c r="B16" s="10"/>
      <c r="C16" s="146" t="s">
        <v>33</v>
      </c>
      <c r="D16" s="222" t="s">
        <v>34</v>
      </c>
      <c r="E16" s="222"/>
      <c r="F16" s="223"/>
      <c r="G16" s="224" t="s">
        <v>35</v>
      </c>
      <c r="H16" s="225"/>
      <c r="I16" s="138" t="s">
        <v>49</v>
      </c>
      <c r="J16" s="139" t="s">
        <v>49</v>
      </c>
      <c r="K16" s="138" t="s">
        <v>49</v>
      </c>
      <c r="L16" s="138" t="s">
        <v>49</v>
      </c>
      <c r="M16" s="138" t="s">
        <v>49</v>
      </c>
      <c r="N16" s="138" t="s">
        <v>49</v>
      </c>
      <c r="O16" s="138" t="s">
        <v>49</v>
      </c>
      <c r="P16" s="138" t="s">
        <v>49</v>
      </c>
      <c r="Q16" s="159" t="s">
        <v>50</v>
      </c>
      <c r="R16" s="180"/>
      <c r="S16" s="10"/>
    </row>
    <row r="17" spans="1:38" ht="21.75" customHeight="1">
      <c r="A17" s="10"/>
      <c r="B17" s="147" t="s">
        <v>36</v>
      </c>
      <c r="C17" s="77" t="s">
        <v>54</v>
      </c>
      <c r="D17" s="78" t="s">
        <v>71</v>
      </c>
      <c r="E17" s="106"/>
      <c r="F17" s="78"/>
      <c r="G17" s="78"/>
      <c r="H17" s="79"/>
      <c r="I17" s="75" t="str">
        <f>TEXT(I16,I16)</f>
        <v>+</v>
      </c>
      <c r="J17" s="75"/>
      <c r="K17" s="71" t="str">
        <f aca="true" t="shared" si="0" ref="K17:Q17">TEXT(K16,K16)</f>
        <v>+</v>
      </c>
      <c r="L17" s="88" t="str">
        <f t="shared" si="0"/>
        <v>+</v>
      </c>
      <c r="M17" s="71" t="str">
        <f t="shared" si="0"/>
        <v>+</v>
      </c>
      <c r="N17" s="89" t="str">
        <f t="shared" si="0"/>
        <v>+</v>
      </c>
      <c r="O17" s="71" t="str">
        <f t="shared" si="0"/>
        <v>+</v>
      </c>
      <c r="P17" s="71" t="str">
        <f t="shared" si="0"/>
        <v>+</v>
      </c>
      <c r="Q17" s="155" t="str">
        <f t="shared" si="0"/>
        <v>+</v>
      </c>
      <c r="R17" s="44"/>
      <c r="S17" s="1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I17" s="31"/>
      <c r="AJ17" s="31"/>
      <c r="AK17" s="31"/>
      <c r="AL17" s="31"/>
    </row>
    <row r="18" spans="1:38" ht="21.75" customHeight="1">
      <c r="A18" s="10"/>
      <c r="B18" s="148" t="s">
        <v>37</v>
      </c>
      <c r="C18" s="80" t="s">
        <v>55</v>
      </c>
      <c r="D18" s="107" t="s">
        <v>72</v>
      </c>
      <c r="E18" s="105"/>
      <c r="F18" s="48"/>
      <c r="G18" s="49"/>
      <c r="H18" s="50"/>
      <c r="I18" s="76" t="str">
        <f>TEXT(I16,I16)</f>
        <v>+</v>
      </c>
      <c r="J18" s="76"/>
      <c r="K18" s="43" t="str">
        <f aca="true" t="shared" si="1" ref="K18:Q18">TEXT(K16,K16)</f>
        <v>+</v>
      </c>
      <c r="L18" s="90" t="str">
        <f t="shared" si="1"/>
        <v>+</v>
      </c>
      <c r="M18" s="43" t="str">
        <f t="shared" si="1"/>
        <v>+</v>
      </c>
      <c r="N18" s="55" t="str">
        <f t="shared" si="1"/>
        <v>+</v>
      </c>
      <c r="O18" s="43" t="str">
        <f t="shared" si="1"/>
        <v>+</v>
      </c>
      <c r="P18" s="43" t="str">
        <f t="shared" si="1"/>
        <v>+</v>
      </c>
      <c r="Q18" s="156" t="str">
        <f t="shared" si="1"/>
        <v>+</v>
      </c>
      <c r="R18" s="51"/>
      <c r="S18" s="52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I18" s="31"/>
      <c r="AJ18" s="31"/>
      <c r="AK18" s="31"/>
      <c r="AL18" s="31"/>
    </row>
    <row r="19" spans="1:38" ht="19.5" customHeight="1">
      <c r="A19" s="10"/>
      <c r="B19" s="148"/>
      <c r="C19" s="80"/>
      <c r="D19" s="109"/>
      <c r="E19" s="74"/>
      <c r="F19" s="83"/>
      <c r="G19" s="84"/>
      <c r="H19" s="83"/>
      <c r="I19" s="76"/>
      <c r="J19" s="55"/>
      <c r="K19" s="43"/>
      <c r="L19" s="90"/>
      <c r="M19" s="43"/>
      <c r="N19" s="55"/>
      <c r="O19" s="43"/>
      <c r="P19" s="43"/>
      <c r="Q19" s="156"/>
      <c r="R19" s="51"/>
      <c r="S19" s="52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I19" s="31"/>
      <c r="AJ19" s="31"/>
      <c r="AK19" s="31"/>
      <c r="AL19" s="31"/>
    </row>
    <row r="20" spans="1:38" ht="21.75" customHeight="1">
      <c r="A20" s="10"/>
      <c r="B20" s="76"/>
      <c r="C20" s="56" t="s">
        <v>82</v>
      </c>
      <c r="D20" s="67" t="s">
        <v>83</v>
      </c>
      <c r="E20" s="93" t="s">
        <v>51</v>
      </c>
      <c r="F20" s="68"/>
      <c r="G20" s="69"/>
      <c r="H20" s="68"/>
      <c r="I20" s="76"/>
      <c r="J20" s="43" t="str">
        <f>TEXT(J16,J16)</f>
        <v>+</v>
      </c>
      <c r="K20" s="43" t="str">
        <f>TEXT(K16,K16)</f>
        <v>+</v>
      </c>
      <c r="L20" s="90" t="str">
        <f>TEXT(L16,L16)</f>
        <v>+</v>
      </c>
      <c r="M20" s="43"/>
      <c r="N20" s="55"/>
      <c r="O20" s="43"/>
      <c r="P20" s="43"/>
      <c r="Q20" s="156"/>
      <c r="R20" s="51"/>
      <c r="S20" s="44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I20" s="31"/>
      <c r="AJ20" s="31"/>
      <c r="AK20" s="31"/>
      <c r="AL20" s="31"/>
    </row>
    <row r="21" spans="1:38" ht="19.5" customHeight="1">
      <c r="A21" s="10"/>
      <c r="B21" s="76"/>
      <c r="C21" s="56"/>
      <c r="D21" s="111"/>
      <c r="E21" s="112"/>
      <c r="F21" s="53"/>
      <c r="G21" s="54"/>
      <c r="H21" s="113"/>
      <c r="I21" s="76"/>
      <c r="J21" s="43"/>
      <c r="K21" s="43"/>
      <c r="L21" s="90"/>
      <c r="M21" s="43"/>
      <c r="N21" s="55"/>
      <c r="O21" s="43"/>
      <c r="P21" s="43"/>
      <c r="Q21" s="156"/>
      <c r="R21" s="51"/>
      <c r="S21" s="44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I21" s="31"/>
      <c r="AJ21" s="31"/>
      <c r="AK21" s="31"/>
      <c r="AL21" s="31"/>
    </row>
    <row r="22" spans="1:38" ht="21.75" customHeight="1">
      <c r="A22" s="10"/>
      <c r="B22" s="148" t="s">
        <v>36</v>
      </c>
      <c r="C22" s="80" t="s">
        <v>63</v>
      </c>
      <c r="D22" s="110" t="s">
        <v>80</v>
      </c>
      <c r="E22" s="74"/>
      <c r="F22" s="83"/>
      <c r="G22" s="84"/>
      <c r="H22" s="83"/>
      <c r="I22" s="76"/>
      <c r="J22" s="43" t="str">
        <f>TEXT(J16,J16)</f>
        <v>+</v>
      </c>
      <c r="K22" s="43"/>
      <c r="L22" s="90"/>
      <c r="M22" s="43"/>
      <c r="N22" s="55"/>
      <c r="O22" s="43"/>
      <c r="P22" s="43"/>
      <c r="Q22" s="156"/>
      <c r="R22" s="51"/>
      <c r="S22" s="52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I22" s="31"/>
      <c r="AJ22" s="31"/>
      <c r="AK22" s="31"/>
      <c r="AL22" s="31"/>
    </row>
    <row r="23" spans="1:38" ht="21.75" customHeight="1">
      <c r="A23" s="10"/>
      <c r="B23" s="148" t="s">
        <v>37</v>
      </c>
      <c r="C23" s="72" t="s">
        <v>39</v>
      </c>
      <c r="D23" s="73" t="s">
        <v>76</v>
      </c>
      <c r="E23" s="74"/>
      <c r="F23" s="73"/>
      <c r="G23" s="73"/>
      <c r="H23" s="73"/>
      <c r="I23" s="76"/>
      <c r="J23" s="43" t="str">
        <f>TEXT(J16,J16)</f>
        <v>+</v>
      </c>
      <c r="K23" s="43"/>
      <c r="L23" s="90"/>
      <c r="M23" s="43"/>
      <c r="N23" s="55"/>
      <c r="O23" s="43"/>
      <c r="P23" s="43"/>
      <c r="Q23" s="156"/>
      <c r="R23" s="44"/>
      <c r="S23" s="1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I23" s="31"/>
      <c r="AJ23" s="31"/>
      <c r="AK23" s="31"/>
      <c r="AL23" s="31"/>
    </row>
    <row r="24" spans="1:38" ht="21.75" customHeight="1">
      <c r="A24" s="10"/>
      <c r="B24" s="149" t="s">
        <v>64</v>
      </c>
      <c r="C24" s="72" t="s">
        <v>39</v>
      </c>
      <c r="D24" s="73" t="s">
        <v>61</v>
      </c>
      <c r="E24" s="74"/>
      <c r="F24" s="73"/>
      <c r="G24" s="73"/>
      <c r="H24" s="73"/>
      <c r="I24" s="76"/>
      <c r="J24" s="91"/>
      <c r="K24" s="43" t="str">
        <f>TEXT(K16,K16)</f>
        <v>+</v>
      </c>
      <c r="L24" s="43" t="str">
        <f>TEXT(L16,L16)</f>
        <v>+</v>
      </c>
      <c r="M24" s="43" t="str">
        <f>TEXT(M16,M16)</f>
        <v>+</v>
      </c>
      <c r="N24" s="43" t="str">
        <f>TEXT(N16,N16)</f>
        <v>+</v>
      </c>
      <c r="O24" s="43"/>
      <c r="P24" s="43"/>
      <c r="Q24" s="156"/>
      <c r="R24" s="44"/>
      <c r="S24" s="1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I24" s="31"/>
      <c r="AJ24" s="31"/>
      <c r="AK24" s="31"/>
      <c r="AL24" s="31"/>
    </row>
    <row r="25" spans="1:38" ht="21.75" customHeight="1">
      <c r="A25" s="10"/>
      <c r="B25" s="148" t="s">
        <v>38</v>
      </c>
      <c r="C25" s="72" t="s">
        <v>62</v>
      </c>
      <c r="D25" s="73" t="s">
        <v>73</v>
      </c>
      <c r="E25" s="74"/>
      <c r="F25" s="73"/>
      <c r="G25" s="73"/>
      <c r="H25" s="73"/>
      <c r="I25" s="76"/>
      <c r="J25" s="43" t="str">
        <f>TEXT(J16,J16)</f>
        <v>+</v>
      </c>
      <c r="K25" s="43"/>
      <c r="L25" s="90"/>
      <c r="M25" s="43"/>
      <c r="N25" s="55"/>
      <c r="O25" s="43"/>
      <c r="P25" s="43"/>
      <c r="Q25" s="156"/>
      <c r="R25" s="44"/>
      <c r="S25" s="1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I25" s="31"/>
      <c r="AJ25" s="31"/>
      <c r="AK25" s="31"/>
      <c r="AL25" s="31"/>
    </row>
    <row r="26" spans="1:38" ht="21.75" customHeight="1">
      <c r="A26" s="10"/>
      <c r="B26" s="148" t="s">
        <v>65</v>
      </c>
      <c r="C26" s="45" t="s">
        <v>56</v>
      </c>
      <c r="D26" s="85" t="s">
        <v>60</v>
      </c>
      <c r="E26" s="47">
        <f>ROUND(M5,-1)</f>
        <v>0</v>
      </c>
      <c r="F26" s="73" t="s">
        <v>40</v>
      </c>
      <c r="G26" s="84">
        <f>500-E26*2</f>
        <v>500</v>
      </c>
      <c r="H26" s="73" t="s">
        <v>58</v>
      </c>
      <c r="I26" s="76"/>
      <c r="J26" s="91" t="str">
        <f>TEXT(J16,J16)</f>
        <v>+</v>
      </c>
      <c r="K26" s="43"/>
      <c r="L26" s="90"/>
      <c r="M26" s="43"/>
      <c r="N26" s="55"/>
      <c r="O26" s="43"/>
      <c r="P26" s="43"/>
      <c r="Q26" s="156"/>
      <c r="R26" s="44"/>
      <c r="S26" s="1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I26" s="31"/>
      <c r="AJ26" s="31"/>
      <c r="AK26" s="31"/>
      <c r="AL26" s="31"/>
    </row>
    <row r="27" spans="1:38" ht="21.75" customHeight="1">
      <c r="A27" s="10"/>
      <c r="B27" s="148" t="s">
        <v>66</v>
      </c>
      <c r="C27" s="72" t="s">
        <v>62</v>
      </c>
      <c r="D27" s="73" t="s">
        <v>73</v>
      </c>
      <c r="E27" s="47"/>
      <c r="F27" s="73"/>
      <c r="G27" s="84"/>
      <c r="H27" s="73"/>
      <c r="I27" s="76"/>
      <c r="J27" s="91" t="str">
        <f>TEXT(J16,J16)</f>
        <v>+</v>
      </c>
      <c r="K27" s="43"/>
      <c r="L27" s="90"/>
      <c r="M27" s="43"/>
      <c r="N27" s="55"/>
      <c r="O27" s="43"/>
      <c r="P27" s="43"/>
      <c r="Q27" s="156"/>
      <c r="R27" s="44"/>
      <c r="S27" s="1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I27" s="31"/>
      <c r="AJ27" s="31"/>
      <c r="AK27" s="31"/>
      <c r="AL27" s="31"/>
    </row>
    <row r="28" spans="1:38" ht="21.75" customHeight="1">
      <c r="A28" s="10"/>
      <c r="B28" s="148" t="s">
        <v>67</v>
      </c>
      <c r="C28" s="80" t="s">
        <v>63</v>
      </c>
      <c r="D28" s="73" t="s">
        <v>79</v>
      </c>
      <c r="E28" s="47"/>
      <c r="F28" s="73"/>
      <c r="G28" s="84"/>
      <c r="H28" s="73"/>
      <c r="I28" s="76"/>
      <c r="J28" s="91" t="str">
        <f>TEXT(J16,J16)</f>
        <v>+</v>
      </c>
      <c r="K28" s="43"/>
      <c r="L28" s="90"/>
      <c r="M28" s="43"/>
      <c r="N28" s="55"/>
      <c r="O28" s="43"/>
      <c r="P28" s="43"/>
      <c r="Q28" s="156"/>
      <c r="R28" s="44"/>
      <c r="S28" s="1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I28" s="31"/>
      <c r="AJ28" s="31"/>
      <c r="AK28" s="31"/>
      <c r="AL28" s="31"/>
    </row>
    <row r="29" spans="1:38" ht="21.75" customHeight="1">
      <c r="A29" s="10"/>
      <c r="B29" s="148" t="s">
        <v>70</v>
      </c>
      <c r="C29" s="80" t="s">
        <v>68</v>
      </c>
      <c r="D29" s="73" t="s">
        <v>74</v>
      </c>
      <c r="E29" s="47"/>
      <c r="F29" s="73"/>
      <c r="G29" s="84" t="s">
        <v>69</v>
      </c>
      <c r="H29" s="73"/>
      <c r="I29" s="76"/>
      <c r="J29" s="91" t="str">
        <f>TEXT(J16,J16)</f>
        <v>+</v>
      </c>
      <c r="K29" s="43"/>
      <c r="L29" s="90"/>
      <c r="M29" s="43"/>
      <c r="N29" s="55"/>
      <c r="O29" s="43"/>
      <c r="P29" s="43"/>
      <c r="Q29" s="156"/>
      <c r="R29" s="44"/>
      <c r="S29" s="1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I29" s="31"/>
      <c r="AJ29" s="31"/>
      <c r="AK29" s="31"/>
      <c r="AL29" s="31"/>
    </row>
    <row r="30" spans="1:38" ht="21.75" customHeight="1">
      <c r="A30" s="10"/>
      <c r="B30" s="148"/>
      <c r="C30" s="72"/>
      <c r="D30" s="108"/>
      <c r="E30" s="47"/>
      <c r="F30" s="73"/>
      <c r="G30" s="84"/>
      <c r="H30" s="73"/>
      <c r="I30" s="76"/>
      <c r="J30" s="91"/>
      <c r="K30" s="43"/>
      <c r="L30" s="90"/>
      <c r="M30" s="43"/>
      <c r="N30" s="55"/>
      <c r="O30" s="43"/>
      <c r="P30" s="43"/>
      <c r="Q30" s="156"/>
      <c r="R30" s="44"/>
      <c r="S30" s="1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I30" s="31"/>
      <c r="AJ30" s="31"/>
      <c r="AK30" s="31"/>
      <c r="AL30" s="31"/>
    </row>
    <row r="31" spans="1:38" ht="21.75" customHeight="1">
      <c r="A31" s="10"/>
      <c r="B31" s="148" t="s">
        <v>70</v>
      </c>
      <c r="C31" s="45" t="s">
        <v>57</v>
      </c>
      <c r="D31" s="46" t="s">
        <v>78</v>
      </c>
      <c r="E31" s="47">
        <f>ROUND(M6,-1)</f>
        <v>0</v>
      </c>
      <c r="F31" s="48" t="s">
        <v>40</v>
      </c>
      <c r="G31" s="49">
        <v>500</v>
      </c>
      <c r="H31" s="48" t="s">
        <v>41</v>
      </c>
      <c r="I31" s="76"/>
      <c r="J31" s="43" t="str">
        <f>TEXT(J16,J16)</f>
        <v>+</v>
      </c>
      <c r="K31" s="43" t="str">
        <f>TEXT(K16,K16)</f>
        <v>+</v>
      </c>
      <c r="L31" s="43" t="str">
        <f>TEXT(L16,L16)</f>
        <v>+</v>
      </c>
      <c r="M31" s="43" t="str">
        <f>TEXT(M16,M16)</f>
        <v>+</v>
      </c>
      <c r="N31" s="43" t="str">
        <f>TEXT(N16,N16)</f>
        <v>+</v>
      </c>
      <c r="O31" s="43"/>
      <c r="P31" s="43"/>
      <c r="Q31" s="156"/>
      <c r="R31" s="51"/>
      <c r="S31" s="52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I31" s="31"/>
      <c r="AJ31" s="31"/>
      <c r="AK31" s="31"/>
      <c r="AL31" s="31"/>
    </row>
    <row r="32" spans="1:38" ht="19.5" customHeight="1">
      <c r="A32" s="10"/>
      <c r="B32" s="148"/>
      <c r="C32" s="45"/>
      <c r="D32" s="65"/>
      <c r="E32" s="66"/>
      <c r="F32" s="48"/>
      <c r="G32" s="49"/>
      <c r="H32" s="48"/>
      <c r="I32" s="76"/>
      <c r="J32" s="43"/>
      <c r="K32" s="43"/>
      <c r="L32" s="90"/>
      <c r="M32" s="43"/>
      <c r="N32" s="55"/>
      <c r="O32" s="43"/>
      <c r="P32" s="43"/>
      <c r="Q32" s="156"/>
      <c r="R32" s="51"/>
      <c r="S32" s="44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I32" s="31"/>
      <c r="AJ32" s="31"/>
      <c r="AK32" s="31"/>
      <c r="AL32" s="31"/>
    </row>
    <row r="33" spans="1:38" ht="19.5" customHeight="1">
      <c r="A33" s="10"/>
      <c r="B33" s="76"/>
      <c r="C33" s="92"/>
      <c r="D33" s="70"/>
      <c r="E33" s="47"/>
      <c r="F33" s="48"/>
      <c r="G33" s="49"/>
      <c r="H33" s="48"/>
      <c r="I33" s="76"/>
      <c r="J33" s="43"/>
      <c r="K33" s="43"/>
      <c r="L33" s="90"/>
      <c r="M33" s="43"/>
      <c r="N33" s="55"/>
      <c r="O33" s="43"/>
      <c r="P33" s="43"/>
      <c r="Q33" s="156"/>
      <c r="R33" s="51"/>
      <c r="S33" s="44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I33" s="31"/>
      <c r="AJ33" s="31"/>
      <c r="AK33" s="31"/>
      <c r="AL33" s="31"/>
    </row>
    <row r="34" spans="1:38" ht="19.5" customHeight="1" thickBot="1">
      <c r="A34" s="10"/>
      <c r="B34" s="213" t="s">
        <v>1</v>
      </c>
      <c r="C34" s="214"/>
      <c r="D34" s="214"/>
      <c r="E34" s="214"/>
      <c r="F34" s="214"/>
      <c r="G34" s="214"/>
      <c r="H34" s="214"/>
      <c r="I34" s="150"/>
      <c r="J34" s="151" t="s">
        <v>5</v>
      </c>
      <c r="K34" s="151" t="s">
        <v>42</v>
      </c>
      <c r="L34" s="152" t="s">
        <v>43</v>
      </c>
      <c r="M34" s="153" t="s">
        <v>44</v>
      </c>
      <c r="N34" s="151" t="s">
        <v>45</v>
      </c>
      <c r="O34" s="151" t="s">
        <v>46</v>
      </c>
      <c r="P34" s="151" t="s">
        <v>47</v>
      </c>
      <c r="Q34" s="154" t="s">
        <v>48</v>
      </c>
      <c r="R34" s="51"/>
      <c r="S34" s="1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I34" s="31"/>
      <c r="AJ34" s="31"/>
      <c r="AK34" s="31"/>
      <c r="AL34" s="31"/>
    </row>
    <row r="35" spans="1:38" ht="5.25" customHeight="1">
      <c r="A35" s="10"/>
      <c r="B35" s="10"/>
      <c r="C35" s="10"/>
      <c r="D35" s="57"/>
      <c r="E35" s="58"/>
      <c r="F35" s="10"/>
      <c r="G35" s="59"/>
      <c r="H35" s="57"/>
      <c r="I35" s="52"/>
      <c r="J35" s="52"/>
      <c r="K35" s="52"/>
      <c r="L35" s="10"/>
      <c r="M35" s="10"/>
      <c r="N35" s="10"/>
      <c r="O35" s="52"/>
      <c r="P35" s="52"/>
      <c r="Q35" s="52"/>
      <c r="R35" s="51"/>
      <c r="S35" s="1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I35" s="31"/>
      <c r="AJ35" s="31"/>
      <c r="AK35" s="31"/>
      <c r="AL35" s="31"/>
    </row>
    <row r="36" spans="1:38" ht="5.25" customHeight="1">
      <c r="A36" s="10"/>
      <c r="B36" s="10"/>
      <c r="C36" s="10"/>
      <c r="D36" s="57"/>
      <c r="E36" s="58"/>
      <c r="F36" s="10"/>
      <c r="G36" s="59"/>
      <c r="H36" s="57"/>
      <c r="I36" s="52"/>
      <c r="J36" s="52"/>
      <c r="K36" s="52"/>
      <c r="L36" s="10"/>
      <c r="M36" s="10"/>
      <c r="N36" s="10"/>
      <c r="O36" s="52"/>
      <c r="P36" s="52"/>
      <c r="Q36" s="52"/>
      <c r="R36" s="51"/>
      <c r="S36" s="1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I36" s="31"/>
      <c r="AJ36" s="31"/>
      <c r="AK36" s="31"/>
      <c r="AL36" s="31"/>
    </row>
    <row r="70" spans="21:38" ht="18" customHeight="1"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I70" s="31"/>
      <c r="AJ70" s="31"/>
      <c r="AK70" s="31"/>
      <c r="AL70" s="31"/>
    </row>
    <row r="71" spans="3:18" ht="18" customHeight="1"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</row>
  </sheetData>
  <sheetProtection sheet="1"/>
  <mergeCells count="34">
    <mergeCell ref="B34:H34"/>
    <mergeCell ref="G12:H12"/>
    <mergeCell ref="I11:Q11"/>
    <mergeCell ref="D13:E13"/>
    <mergeCell ref="G13:H13"/>
    <mergeCell ref="D11:E11"/>
    <mergeCell ref="D16:F16"/>
    <mergeCell ref="G16:H16"/>
    <mergeCell ref="P3:R3"/>
    <mergeCell ref="Q5:R5"/>
    <mergeCell ref="C8:C9"/>
    <mergeCell ref="D8:E9"/>
    <mergeCell ref="F8:F9"/>
    <mergeCell ref="C6:C7"/>
    <mergeCell ref="D6:F6"/>
    <mergeCell ref="C4:C5"/>
    <mergeCell ref="D3:F3"/>
    <mergeCell ref="D7:F7"/>
    <mergeCell ref="R13:R16"/>
    <mergeCell ref="G14:H14"/>
    <mergeCell ref="G15:H15"/>
    <mergeCell ref="G11:H11"/>
    <mergeCell ref="Q6:R6"/>
    <mergeCell ref="N9:O9"/>
    <mergeCell ref="G7:H7"/>
    <mergeCell ref="G6:H6"/>
    <mergeCell ref="I3:L3"/>
    <mergeCell ref="M3:O3"/>
    <mergeCell ref="G8:H8"/>
    <mergeCell ref="D4:F4"/>
    <mergeCell ref="D5:F5"/>
    <mergeCell ref="G4:H4"/>
    <mergeCell ref="G5:H5"/>
    <mergeCell ref="G3:H3"/>
  </mergeCells>
  <conditionalFormatting sqref="I34:Q34">
    <cfRule type="cellIs" priority="3" dxfId="2" operator="equal" stopIfTrue="1">
      <formula>"実施"</formula>
    </cfRule>
  </conditionalFormatting>
  <conditionalFormatting sqref="I17:Q33">
    <cfRule type="cellIs" priority="1" dxfId="0" operator="equal" stopIfTrue="1">
      <formula>"+"</formula>
    </cfRule>
  </conditionalFormatting>
  <dataValidations count="8">
    <dataValidation type="list" allowBlank="1" showInputMessage="1" showErrorMessage="1" sqref="B34:H34">
      <formula1>"以上　ｸﾞﾛｰｼｮﾝ（前胸部）より,以上　ﾘｻﾞｰﾊﾞｰ（腹壁）より,以上　末梢静脈より"</formula1>
    </dataValidation>
    <dataValidation type="list" allowBlank="1" showInputMessage="1" showErrorMessage="1" sqref="I16:Q16">
      <formula1>"+"</formula1>
    </dataValidation>
    <dataValidation type="list" allowBlank="1" showInputMessage="1" showErrorMessage="1" sqref="I13:Q13">
      <formula1>"100%,80%,60%, ,"</formula1>
    </dataValidation>
    <dataValidation type="list" allowBlank="1" showInputMessage="1" showErrorMessage="1" sqref="D12:E12">
      <formula1>"肝,肺,腹膜,局所リンパ節,遠隔リンパ節,その他"</formula1>
    </dataValidation>
    <dataValidation type="list" allowBlank="1" showInputMessage="1" showErrorMessage="1" sqref="D13">
      <formula1>"1st,2nd,3rd,4th,5th"</formula1>
    </dataValidation>
    <dataValidation type="list" allowBlank="1" showInputMessage="1" showErrorMessage="1" sqref="D11">
      <formula1>"adjuvant,palliative,neoadjuvant"</formula1>
    </dataValidation>
    <dataValidation type="list" allowBlank="1" showInputMessage="1" showErrorMessage="1" sqref="Q6">
      <formula1>"0,1,2,3"</formula1>
    </dataValidation>
    <dataValidation type="list" allowBlank="1" showInputMessage="1" showErrorMessage="1" sqref="R13:R16">
      <formula1>"CR,PR,SD,PD,NE,有害事象,転院,脱落"</formula1>
    </dataValidation>
  </dataValidations>
  <printOptions/>
  <pageMargins left="0.1968503937007874" right="0.1968503937007874" top="0.3937007874015748" bottom="0" header="0.3937007874015748" footer="0"/>
  <pageSetup horizontalDpi="300" verticalDpi="3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n.kaori</dc:creator>
  <cp:keywords/>
  <dc:description/>
  <cp:lastModifiedBy>埼玉メディカルセンター</cp:lastModifiedBy>
  <cp:lastPrinted>2018-03-30T06:19:39Z</cp:lastPrinted>
  <dcterms:created xsi:type="dcterms:W3CDTF">2009-01-12T12:15:40Z</dcterms:created>
  <dcterms:modified xsi:type="dcterms:W3CDTF">2020-10-13T02:27:41Z</dcterms:modified>
  <cp:category/>
  <cp:version/>
  <cp:contentType/>
  <cp:contentStatus/>
</cp:coreProperties>
</file>