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430" tabRatio="823" activeTab="0"/>
  </bookViews>
  <sheets>
    <sheet name="ﾄﾚｱｷｼﾝ+ﾘﾂｷｻﾝ" sheetId="1" r:id="rId1"/>
  </sheets>
  <definedNames>
    <definedName name="_xlnm.Print_Area" localSheetId="0">'ﾄﾚｱｷｼﾝ+ﾘﾂｷｻﾝ'!$A$1:$S$36</definedName>
    <definedName name="Z_5AF54F3A_B2B8_471F_9DC3_488F93E85E4A_.wvu.Cols" localSheetId="0" hidden="1">'ﾄﾚｱｷｼﾝ+ﾘﾂｷｻﾝ'!$T:$IV</definedName>
    <definedName name="Z_5AF54F3A_B2B8_471F_9DC3_488F93E85E4A_.wvu.FilterData" localSheetId="0" hidden="1">'ﾄﾚｱｷｼﾝ+ﾘﾂｷｻﾝ'!$M$4:$O$8</definedName>
    <definedName name="Z_5AF54F3A_B2B8_471F_9DC3_488F93E85E4A_.wvu.PrintArea" localSheetId="0" hidden="1">'ﾄﾚｱｷｼﾝ+ﾘﾂｷｻﾝ'!$A$1:$S$36</definedName>
    <definedName name="Z_5AF54F3A_B2B8_471F_9DC3_488F93E85E4A_.wvu.Rows" localSheetId="0" hidden="1">'ﾄﾚｱｷｼﾝ+ﾘﾂｷｻﾝ'!#REF!,'ﾄﾚｱｷｼﾝ+ﾘﾂｷｻﾝ'!#REF!</definedName>
    <definedName name="Z_6FE1FD3C_2396_4D4A_9A08_E4DD022E692A_.wvu.Cols" localSheetId="0" hidden="1">'ﾄﾚｱｷｼﾝ+ﾘﾂｷｻﾝ'!$T:$IV</definedName>
    <definedName name="Z_6FE1FD3C_2396_4D4A_9A08_E4DD022E692A_.wvu.FilterData" localSheetId="0" hidden="1">'ﾄﾚｱｷｼﾝ+ﾘﾂｷｻﾝ'!$M$4:$O$8</definedName>
    <definedName name="Z_6FE1FD3C_2396_4D4A_9A08_E4DD022E692A_.wvu.PrintArea" localSheetId="0" hidden="1">'ﾄﾚｱｷｼﾝ+ﾘﾂｷｻﾝ'!$A:$S</definedName>
    <definedName name="Z_6FE1FD3C_2396_4D4A_9A08_E4DD022E692A_.wvu.Rows" localSheetId="0" hidden="1">'ﾄﾚｱｷｼﾝ+ﾘﾂｷｻﾝ'!#REF!,'ﾄﾚｱｷｼﾝ+ﾘﾂｷｻﾝ'!#REF!</definedName>
  </definedNames>
  <calcPr fullCalcOnLoad="1"/>
</workbook>
</file>

<file path=xl/sharedStrings.xml><?xml version="1.0" encoding="utf-8"?>
<sst xmlns="http://schemas.openxmlformats.org/spreadsheetml/2006/main" count="107" uniqueCount="92">
  <si>
    <t>患者情報</t>
  </si>
  <si>
    <t>以上　末梢静脈より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</si>
  <si>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</si>
  <si>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</si>
  <si>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</si>
  <si>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</si>
  <si>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</si>
  <si>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</si>
  <si>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</si>
  <si>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</si>
  <si>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</si>
  <si>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</si>
  <si>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</si>
  <si>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</si>
  <si>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</si>
  <si>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</si>
  <si>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</si>
  <si>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</si>
  <si>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</si>
  <si>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</si>
  <si>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</si>
  <si>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</si>
  <si>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</si>
  <si>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</si>
  <si>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</si>
  <si>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</si>
  <si>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</si>
  <si>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</si>
  <si>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</si>
  <si>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cm</t>
  </si>
  <si>
    <t>kg</t>
  </si>
  <si>
    <t>+</t>
  </si>
  <si>
    <t>mL</t>
  </si>
  <si>
    <t>ﾗｲﾝｷｰﾌﾟ用 (点滴静注)</t>
  </si>
  <si>
    <t>mg ＋生食</t>
  </si>
  <si>
    <t>ﾗｲﾝ内ﾌﾗｯｼｭ用</t>
  </si>
  <si>
    <t>②</t>
  </si>
  <si>
    <t>③</t>
  </si>
  <si>
    <t>30分　　（点滴静注）</t>
  </si>
  <si>
    <t>day1</t>
  </si>
  <si>
    <t>day2</t>
  </si>
  <si>
    <t>60分　　（点滴静注）</t>
  </si>
  <si>
    <t>ﾄﾚｱｷｼﾝ</t>
  </si>
  <si>
    <t>ﾍﾟﾝﾀﾞﾑｽﾁﾝ</t>
  </si>
  <si>
    <t>トレアキシン注の注意事項</t>
  </si>
  <si>
    <t>溶解後3時間以内に投与終了する。</t>
  </si>
  <si>
    <t>注射用水</t>
  </si>
  <si>
    <t>ﾄﾚｱｷｼﾝ100mg/注射用水40mL</t>
  </si>
  <si>
    <t>生食+注射用水を</t>
  </si>
  <si>
    <t>全量にする事可能</t>
  </si>
  <si>
    <t>1-12:ﾄﾚｱｷｼﾝ+ﾘﾂｷｻﾝ療法(4週毎)</t>
  </si>
  <si>
    <r>
      <t>注射薬･指示処方箋(内科:低悪性度B細胞非ﾎｼﾞｷﾝﾘﾝﾊﾟ腫､ﾏﾝﾄﾙ細胞ﾘﾝﾊﾟ腫)</t>
    </r>
    <r>
      <rPr>
        <b/>
        <sz val="20"/>
        <color indexed="8"/>
        <rFont val="ＭＳ ゴシック"/>
        <family val="3"/>
      </rPr>
      <t>　</t>
    </r>
  </si>
  <si>
    <t>day3</t>
  </si>
  <si>
    <t>day1</t>
  </si>
  <si>
    <t>day2</t>
  </si>
  <si>
    <t>day3</t>
  </si>
  <si>
    <t>内服</t>
  </si>
  <si>
    <t xml:space="preserve">          (点滴静注)</t>
  </si>
  <si>
    <t>初回:開始30分50mL/時､次30分毎に50mL/時ずつ、最大400mL/時まで上げることができる</t>
  </si>
  <si>
    <t>2回目以降(初回副作用軽微時):開始30分100mL/時､次30分毎に100mL/時ずつ、最大400mL/時まで上げることができる</t>
  </si>
  <si>
    <t>5%Glu　500mL</t>
  </si>
  <si>
    <t>ｶﾛﾅｰﾙ(500)2錠 ＋ ﾚｽﾀﾐﾝ(10)3錠　内服</t>
  </si>
  <si>
    <t>ﾘﾂｷｻﾝ</t>
  </si>
  <si>
    <t>mg ＋生食</t>
  </si>
  <si>
    <t>mL</t>
  </si>
  <si>
    <t>生食　50ml</t>
  </si>
  <si>
    <t>ﾘﾂｷｻﾝ注の注入速度を上げる際は、</t>
  </si>
  <si>
    <t>血圧下降、気管支痙攣、血管浮腫等の</t>
  </si>
  <si>
    <t>症状が発現するので注意すること</t>
  </si>
  <si>
    <t>ｱﾛｷｼ0.75mg/50ml</t>
  </si>
  <si>
    <t>ﾄﾚｱｷｼﾝ注の溶解液</t>
  </si>
  <si>
    <t>同日の場合</t>
  </si>
  <si>
    <t>ﾘﾂｷｻﾝ注とﾄﾚｱｷｼﾝ注が</t>
  </si>
  <si>
    <t>ﾘﾂｷｻﾝ注投与終了時に</t>
  </si>
  <si>
    <t>ﾄﾚｱｷｼﾝ注混注依頼をする</t>
  </si>
  <si>
    <t>day4</t>
  </si>
  <si>
    <t>2,3</t>
  </si>
  <si>
    <t>d.i.v</t>
  </si>
  <si>
    <t>-</t>
  </si>
  <si>
    <t>ﾘﾂｷｼﾏﾌﾞ</t>
  </si>
  <si>
    <t>ｱｼｸﾛﾋﾞﾙ</t>
  </si>
  <si>
    <t>ST合剤</t>
  </si>
  <si>
    <t>処方考慮</t>
  </si>
  <si>
    <t>ﾗｲﾝｷｰﾌﾟ,ﾌﾗｯｼｭ用 (点滴静注)</t>
  </si>
  <si>
    <t>ﾄﾚｱｷｼﾝ投与終了後、ﾊﾞｯｸﾌﾟﾗｲﾐﾝｸﾞ</t>
  </si>
  <si>
    <t>内服後30分あける</t>
  </si>
  <si>
    <t>-</t>
  </si>
  <si>
    <t>血管障害(静脈炎/血管痛)対策に温罨法をする。</t>
  </si>
  <si>
    <t>生食　250mL（ﾄﾚｱｷｼﾝの側管）</t>
  </si>
  <si>
    <t xml:space="preserve">  </t>
  </si>
  <si>
    <t>ｱﾌﾟﾚﾋﾟﾀﾝﾄ内服</t>
  </si>
  <si>
    <t>経口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</si>
</sst>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  <numFmt numFmtId="187" formatCode="0.00_);[Red]\(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13" fillId="0" borderId="0">
      <alignment/>
      <protection/>
    </xf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15" fillId="0" borderId="10" xfId="61" applyFont="1" applyFill="1" applyBorder="1" applyAlignment="1">
      <alignment horizontal="center"/>
      <protection/>
    </xf>
    <xf numFmtId="176" fontId="10" fillId="34" borderId="15" xfId="61" applyNumberFormat="1" applyFont="1" applyFill="1" applyBorder="1" applyAlignment="1" applyProtection="1">
      <alignment horizontal="center"/>
      <protection locked="0"/>
    </xf>
    <xf numFmtId="0" fontId="15" fillId="0" borderId="16" xfId="61" applyFont="1" applyFill="1" applyBorder="1" applyAlignment="1">
      <alignment horizontal="center"/>
      <protection/>
    </xf>
    <xf numFmtId="178" fontId="20" fillId="0" borderId="17" xfId="61" applyNumberFormat="1" applyFont="1" applyFill="1" applyBorder="1" applyAlignment="1">
      <alignment horizontal="center"/>
      <protection/>
    </xf>
    <xf numFmtId="0" fontId="21" fillId="33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 applyProtection="1">
      <alignment vertical="center"/>
      <protection/>
    </xf>
    <xf numFmtId="176" fontId="26" fillId="0" borderId="19" xfId="0" applyNumberFormat="1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9" fontId="5" fillId="0" borderId="20" xfId="0" applyNumberFormat="1" applyFont="1" applyFill="1" applyBorder="1" applyAlignment="1">
      <alignment horizontal="center" vertical="center"/>
    </xf>
    <xf numFmtId="9" fontId="5" fillId="0" borderId="21" xfId="0" applyNumberFormat="1" applyFont="1" applyFill="1" applyBorder="1" applyAlignment="1">
      <alignment horizontal="center" vertical="center"/>
    </xf>
    <xf numFmtId="9" fontId="5" fillId="0" borderId="22" xfId="0" applyNumberFormat="1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176" fontId="26" fillId="0" borderId="19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right" vertical="center"/>
    </xf>
    <xf numFmtId="0" fontId="15" fillId="0" borderId="18" xfId="61" applyFont="1" applyFill="1" applyBorder="1" applyAlignment="1">
      <alignment horizontal="center" vertical="center"/>
      <protection/>
    </xf>
    <xf numFmtId="176" fontId="10" fillId="34" borderId="28" xfId="61" applyNumberFormat="1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>
      <alignment vertical="center"/>
    </xf>
    <xf numFmtId="0" fontId="17" fillId="33" borderId="29" xfId="0" applyFont="1" applyFill="1" applyBorder="1" applyAlignment="1" applyProtection="1">
      <alignment vertical="center"/>
      <protection locked="0"/>
    </xf>
    <xf numFmtId="0" fontId="17" fillId="33" borderId="29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177" fontId="5" fillId="0" borderId="30" xfId="0" applyNumberFormat="1" applyFont="1" applyFill="1" applyBorder="1" applyAlignment="1">
      <alignment vertical="center"/>
    </xf>
    <xf numFmtId="176" fontId="10" fillId="33" borderId="31" xfId="0" applyNumberFormat="1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5" fillId="33" borderId="31" xfId="0" applyFont="1" applyFill="1" applyBorder="1" applyAlignment="1">
      <alignment horizontal="right" vertical="center"/>
    </xf>
    <xf numFmtId="177" fontId="5" fillId="33" borderId="31" xfId="0" applyNumberFormat="1" applyFont="1" applyFill="1" applyBorder="1" applyAlignment="1">
      <alignment vertical="center"/>
    </xf>
    <xf numFmtId="176" fontId="5" fillId="33" borderId="31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176" fontId="10" fillId="33" borderId="0" xfId="0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0" fontId="14" fillId="0" borderId="10" xfId="61" applyFont="1" applyFill="1" applyBorder="1" applyAlignment="1">
      <alignment horizontal="left"/>
      <protection/>
    </xf>
    <xf numFmtId="0" fontId="14" fillId="0" borderId="18" xfId="61" applyFont="1" applyFill="1" applyBorder="1" applyAlignment="1">
      <alignment horizontal="left" vertical="center"/>
      <protection/>
    </xf>
    <xf numFmtId="0" fontId="14" fillId="0" borderId="16" xfId="61" applyFont="1" applyFill="1" applyBorder="1" applyAlignment="1">
      <alignment horizontal="left"/>
      <protection/>
    </xf>
    <xf numFmtId="0" fontId="0" fillId="35" borderId="0" xfId="0" applyFill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176" fontId="5" fillId="0" borderId="33" xfId="0" applyNumberFormat="1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horizontal="right" vertical="center"/>
      <protection locked="0"/>
    </xf>
    <xf numFmtId="0" fontId="10" fillId="0" borderId="34" xfId="0" applyFont="1" applyFill="1" applyBorder="1" applyAlignment="1" applyProtection="1">
      <alignment vertical="center"/>
      <protection locked="0"/>
    </xf>
    <xf numFmtId="176" fontId="10" fillId="0" borderId="18" xfId="0" applyNumberFormat="1" applyFont="1" applyFill="1" applyBorder="1" applyAlignment="1">
      <alignment vertical="center" shrinkToFit="1"/>
    </xf>
    <xf numFmtId="0" fontId="5" fillId="0" borderId="34" xfId="0" applyFont="1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176" fontId="15" fillId="0" borderId="19" xfId="0" applyNumberFormat="1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32" xfId="0" applyFont="1" applyFill="1" applyBorder="1" applyAlignment="1" applyProtection="1">
      <alignment vertical="center" shrinkToFit="1"/>
      <protection/>
    </xf>
    <xf numFmtId="0" fontId="5" fillId="0" borderId="35" xfId="0" applyFont="1" applyFill="1" applyBorder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vertical="center" shrinkToFit="1"/>
    </xf>
    <xf numFmtId="0" fontId="5" fillId="0" borderId="33" xfId="0" applyFont="1" applyFill="1" applyBorder="1" applyAlignment="1" applyProtection="1">
      <alignment vertical="center"/>
      <protection/>
    </xf>
    <xf numFmtId="179" fontId="5" fillId="34" borderId="23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36" xfId="0" applyNumberFormat="1" applyFont="1" applyFill="1" applyBorder="1" applyAlignment="1" applyProtection="1">
      <alignment horizontal="center" vertical="center" shrinkToFit="1"/>
      <protection locked="0"/>
    </xf>
    <xf numFmtId="9" fontId="24" fillId="34" borderId="23" xfId="0" applyNumberFormat="1" applyFont="1" applyFill="1" applyBorder="1" applyAlignment="1" applyProtection="1">
      <alignment horizontal="center" vertical="center"/>
      <protection locked="0"/>
    </xf>
    <xf numFmtId="9" fontId="24" fillId="34" borderId="10" xfId="0" applyNumberFormat="1" applyFont="1" applyFill="1" applyBorder="1" applyAlignment="1" applyProtection="1">
      <alignment horizontal="center" vertical="center"/>
      <protection locked="0"/>
    </xf>
    <xf numFmtId="9" fontId="24" fillId="34" borderId="36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18" fillId="0" borderId="36" xfId="0" applyFont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vertical="center" shrinkToFit="1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vertical="center" shrinkToFit="1"/>
    </xf>
    <xf numFmtId="0" fontId="1" fillId="0" borderId="43" xfId="0" applyFont="1" applyBorder="1" applyAlignment="1">
      <alignment vertical="center" shrinkToFit="1"/>
    </xf>
    <xf numFmtId="0" fontId="5" fillId="0" borderId="27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right" vertical="center"/>
    </xf>
    <xf numFmtId="177" fontId="5" fillId="0" borderId="45" xfId="0" applyNumberFormat="1" applyFont="1" applyFill="1" applyBorder="1" applyAlignment="1">
      <alignment vertical="center"/>
    </xf>
    <xf numFmtId="177" fontId="5" fillId="0" borderId="40" xfId="0" applyNumberFormat="1" applyFont="1" applyFill="1" applyBorder="1" applyAlignment="1">
      <alignment horizontal="center" vertical="center"/>
    </xf>
    <xf numFmtId="177" fontId="5" fillId="0" borderId="46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0" fontId="1" fillId="0" borderId="47" xfId="0" applyFont="1" applyBorder="1" applyAlignment="1">
      <alignment vertical="center" shrinkToFit="1"/>
    </xf>
    <xf numFmtId="176" fontId="5" fillId="0" borderId="18" xfId="0" applyNumberFormat="1" applyFont="1" applyFill="1" applyBorder="1" applyAlignment="1">
      <alignment horizontal="center" vertical="center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23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176" fontId="5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76" fontId="1" fillId="33" borderId="48" xfId="0" applyNumberFormat="1" applyFont="1" applyFill="1" applyBorder="1" applyAlignment="1" applyProtection="1">
      <alignment vertical="center"/>
      <protection/>
    </xf>
    <xf numFmtId="176" fontId="5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176" fontId="25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NumberFormat="1" applyFill="1" applyBorder="1" applyAlignment="1" applyProtection="1">
      <alignment horizontal="left"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10" fillId="34" borderId="45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5" fillId="34" borderId="49" xfId="0" applyFont="1" applyFill="1" applyBorder="1" applyAlignment="1" applyProtection="1">
      <alignment vertical="center" shrinkToFit="1"/>
      <protection locked="0"/>
    </xf>
    <xf numFmtId="0" fontId="5" fillId="34" borderId="50" xfId="0" applyFont="1" applyFill="1" applyBorder="1" applyAlignment="1" applyProtection="1">
      <alignment vertical="center" shrinkToFit="1"/>
      <protection locked="0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8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55" xfId="0" applyFont="1" applyFill="1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5" fillId="34" borderId="58" xfId="0" applyFont="1" applyFill="1" applyBorder="1" applyAlignment="1" applyProtection="1">
      <alignment horizontal="center" vertical="center"/>
      <protection locked="0"/>
    </xf>
    <xf numFmtId="0" fontId="1" fillId="34" borderId="59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60" xfId="0" applyFill="1" applyBorder="1" applyAlignment="1" applyProtection="1">
      <alignment horizontal="left" vertical="center"/>
      <protection locked="0"/>
    </xf>
    <xf numFmtId="187" fontId="5" fillId="33" borderId="0" xfId="0" applyNumberFormat="1" applyFont="1" applyFill="1" applyBorder="1" applyAlignment="1">
      <alignment vertical="center"/>
    </xf>
    <xf numFmtId="187" fontId="0" fillId="33" borderId="0" xfId="0" applyNumberFormat="1" applyFill="1" applyBorder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55" xfId="0" applyFont="1" applyBorder="1" applyAlignment="1">
      <alignment vertical="center" shrinkToFit="1"/>
    </xf>
    <xf numFmtId="0" fontId="1" fillId="0" borderId="56" xfId="0" applyFont="1" applyBorder="1" applyAlignment="1">
      <alignment vertical="center" shrinkToFit="1"/>
    </xf>
    <xf numFmtId="0" fontId="12" fillId="0" borderId="34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60" xfId="0" applyFill="1" applyBorder="1" applyAlignment="1" applyProtection="1">
      <alignment vertical="center"/>
      <protection locked="0"/>
    </xf>
    <xf numFmtId="0" fontId="5" fillId="0" borderId="56" xfId="0" applyFont="1" applyBorder="1" applyAlignment="1">
      <alignment horizontal="center" vertical="center"/>
    </xf>
    <xf numFmtId="0" fontId="9" fillId="33" borderId="33" xfId="0" applyFont="1" applyFill="1" applyBorder="1" applyAlignment="1">
      <alignment horizontal="right" vertical="center"/>
    </xf>
    <xf numFmtId="0" fontId="0" fillId="0" borderId="33" xfId="0" applyBorder="1" applyAlignment="1">
      <alignment vertical="center"/>
    </xf>
    <xf numFmtId="14" fontId="16" fillId="0" borderId="55" xfId="0" applyNumberFormat="1" applyFont="1" applyFill="1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8" fillId="0" borderId="18" xfId="0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10" fillId="0" borderId="65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7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" fillId="0" borderId="27" xfId="0" applyFont="1" applyFill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45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2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24</xdr:row>
      <xdr:rowOff>152400</xdr:rowOff>
    </xdr:from>
    <xdr:to>
      <xdr:col>14</xdr:col>
      <xdr:colOff>0</xdr:colOff>
      <xdr:row>24</xdr:row>
      <xdr:rowOff>152400</xdr:rowOff>
    </xdr:to>
    <xdr:sp>
      <xdr:nvSpPr>
        <xdr:cNvPr id="1" name="Line 9"/>
        <xdr:cNvSpPr>
          <a:spLocks/>
        </xdr:cNvSpPr>
      </xdr:nvSpPr>
      <xdr:spPr>
        <a:xfrm>
          <a:off x="7715250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152400</xdr:rowOff>
    </xdr:from>
    <xdr:to>
      <xdr:col>14</xdr:col>
      <xdr:colOff>0</xdr:colOff>
      <xdr:row>24</xdr:row>
      <xdr:rowOff>152400</xdr:rowOff>
    </xdr:to>
    <xdr:sp>
      <xdr:nvSpPr>
        <xdr:cNvPr id="2" name="Line 15"/>
        <xdr:cNvSpPr>
          <a:spLocks/>
        </xdr:cNvSpPr>
      </xdr:nvSpPr>
      <xdr:spPr>
        <a:xfrm>
          <a:off x="7715250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152400</xdr:rowOff>
    </xdr:from>
    <xdr:to>
      <xdr:col>14</xdr:col>
      <xdr:colOff>0</xdr:colOff>
      <xdr:row>24</xdr:row>
      <xdr:rowOff>152400</xdr:rowOff>
    </xdr:to>
    <xdr:sp>
      <xdr:nvSpPr>
        <xdr:cNvPr id="3" name="Line 21"/>
        <xdr:cNvSpPr>
          <a:spLocks/>
        </xdr:cNvSpPr>
      </xdr:nvSpPr>
      <xdr:spPr>
        <a:xfrm>
          <a:off x="7715250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152400</xdr:rowOff>
    </xdr:from>
    <xdr:to>
      <xdr:col>14</xdr:col>
      <xdr:colOff>0</xdr:colOff>
      <xdr:row>24</xdr:row>
      <xdr:rowOff>152400</xdr:rowOff>
    </xdr:to>
    <xdr:sp>
      <xdr:nvSpPr>
        <xdr:cNvPr id="4" name="Line 27"/>
        <xdr:cNvSpPr>
          <a:spLocks/>
        </xdr:cNvSpPr>
      </xdr:nvSpPr>
      <xdr:spPr>
        <a:xfrm>
          <a:off x="7715250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152400</xdr:rowOff>
    </xdr:from>
    <xdr:to>
      <xdr:col>14</xdr:col>
      <xdr:colOff>0</xdr:colOff>
      <xdr:row>24</xdr:row>
      <xdr:rowOff>152400</xdr:rowOff>
    </xdr:to>
    <xdr:sp>
      <xdr:nvSpPr>
        <xdr:cNvPr id="5" name="Line 33"/>
        <xdr:cNvSpPr>
          <a:spLocks/>
        </xdr:cNvSpPr>
      </xdr:nvSpPr>
      <xdr:spPr>
        <a:xfrm>
          <a:off x="7715250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36"/>
  <sheetViews>
    <sheetView tabSelected="1" workbookViewId="0" topLeftCell="A1">
      <selection activeCell="I12" sqref="I12"/>
    </sheetView>
  </sheetViews>
  <sheetFormatPr defaultColWidth="0" defaultRowHeight="0" customHeight="1" zeroHeight="1"/>
  <cols>
    <col min="1" max="1" width="1.421875" style="30" customWidth="1"/>
    <col min="2" max="2" width="2.8515625" style="30" customWidth="1"/>
    <col min="3" max="3" width="20.57421875" style="30" customWidth="1"/>
    <col min="4" max="4" width="9.57421875" style="30" customWidth="1"/>
    <col min="5" max="5" width="9.00390625" style="38" customWidth="1"/>
    <col min="6" max="6" width="10.57421875" style="30" customWidth="1"/>
    <col min="7" max="7" width="6.421875" style="39" customWidth="1"/>
    <col min="8" max="8" width="3.8515625" style="30" customWidth="1"/>
    <col min="9" max="16" width="8.57421875" style="30" customWidth="1"/>
    <col min="17" max="17" width="6.57421875" style="30" customWidth="1"/>
    <col min="18" max="18" width="7.421875" style="30" customWidth="1"/>
    <col min="19" max="19" width="9.140625" style="30" customWidth="1"/>
    <col min="20" max="20" width="3.7109375" style="28" hidden="1" customWidth="1"/>
    <col min="21" max="21" width="3.8515625" style="29" hidden="1" customWidth="1"/>
    <col min="22" max="22" width="4.7109375" style="28" hidden="1" customWidth="1"/>
    <col min="23" max="24" width="3.421875" style="28" hidden="1" customWidth="1"/>
    <col min="25" max="25" width="5.28125" style="28" hidden="1" customWidth="1"/>
    <col min="26" max="26" width="3.8515625" style="28" hidden="1" customWidth="1"/>
    <col min="27" max="27" width="5.28125" style="28" hidden="1" customWidth="1"/>
    <col min="28" max="28" width="4.7109375" style="28" hidden="1" customWidth="1"/>
    <col min="29" max="33" width="5.28125" style="28" hidden="1" customWidth="1"/>
    <col min="34" max="34" width="4.28125" style="28" hidden="1" customWidth="1"/>
    <col min="35" max="16384" width="0" style="30" hidden="1" customWidth="1"/>
  </cols>
  <sheetData>
    <row r="1" spans="1:34" ht="24">
      <c r="A1" s="2" t="s">
        <v>51</v>
      </c>
      <c r="B1" s="1"/>
      <c r="C1" s="77"/>
      <c r="D1" s="3"/>
      <c r="E1" s="4"/>
      <c r="F1" s="5"/>
      <c r="G1" s="6"/>
      <c r="H1" s="5"/>
      <c r="I1" s="1"/>
      <c r="J1" s="77"/>
      <c r="K1" s="77"/>
      <c r="L1" s="77"/>
      <c r="M1" s="77"/>
      <c r="N1" s="7" t="s">
        <v>50</v>
      </c>
      <c r="O1" s="7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6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2</v>
      </c>
      <c r="D3" s="220"/>
      <c r="E3" s="221"/>
      <c r="F3" s="222"/>
      <c r="G3" s="172"/>
      <c r="H3" s="173"/>
      <c r="I3" s="223" t="s">
        <v>3</v>
      </c>
      <c r="J3" s="224"/>
      <c r="K3" s="224"/>
      <c r="L3" s="225"/>
      <c r="M3" s="184" t="s">
        <v>4</v>
      </c>
      <c r="N3" s="185"/>
      <c r="O3" s="186"/>
      <c r="P3" s="215" t="s">
        <v>0</v>
      </c>
      <c r="Q3" s="216"/>
      <c r="R3" s="217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76" t="s">
        <v>5</v>
      </c>
      <c r="D4" s="187"/>
      <c r="E4" s="188"/>
      <c r="F4" s="189"/>
      <c r="G4" s="172"/>
      <c r="H4" s="173"/>
      <c r="I4" s="47" t="s">
        <v>6</v>
      </c>
      <c r="J4" s="48" t="s">
        <v>26</v>
      </c>
      <c r="K4" s="48" t="s">
        <v>27</v>
      </c>
      <c r="L4" s="49" t="s">
        <v>28</v>
      </c>
      <c r="M4" s="40">
        <v>1</v>
      </c>
      <c r="N4" s="41"/>
      <c r="O4" s="42"/>
      <c r="P4" s="19"/>
      <c r="Q4" s="20"/>
      <c r="R4" s="21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177"/>
      <c r="D5" s="226"/>
      <c r="E5" s="227"/>
      <c r="F5" s="228"/>
      <c r="G5" s="172"/>
      <c r="H5" s="173"/>
      <c r="I5" s="50" t="s">
        <v>79</v>
      </c>
      <c r="J5" s="131">
        <v>375</v>
      </c>
      <c r="K5" s="131">
        <v>1</v>
      </c>
      <c r="L5" s="132" t="s">
        <v>77</v>
      </c>
      <c r="M5" s="133">
        <f>R9*J5</f>
        <v>0</v>
      </c>
      <c r="N5" s="134" t="s">
        <v>78</v>
      </c>
      <c r="O5" s="135" t="s">
        <v>78</v>
      </c>
      <c r="P5" s="22" t="s">
        <v>7</v>
      </c>
      <c r="Q5" s="218"/>
      <c r="R5" s="219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76" t="s">
        <v>8</v>
      </c>
      <c r="D6" s="203"/>
      <c r="E6" s="204"/>
      <c r="F6" s="205"/>
      <c r="G6" s="172"/>
      <c r="H6" s="173"/>
      <c r="I6" s="92" t="s">
        <v>43</v>
      </c>
      <c r="J6" s="52">
        <v>90</v>
      </c>
      <c r="K6" s="52" t="s">
        <v>76</v>
      </c>
      <c r="L6" s="46">
        <v>1</v>
      </c>
      <c r="M6" s="61">
        <f>R9*J6</f>
        <v>0</v>
      </c>
      <c r="N6" s="142" t="s">
        <v>86</v>
      </c>
      <c r="O6" s="136" t="s">
        <v>78</v>
      </c>
      <c r="P6" s="22" t="s">
        <v>9</v>
      </c>
      <c r="Q6" s="190"/>
      <c r="R6" s="191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77"/>
      <c r="D7" s="192"/>
      <c r="E7" s="193"/>
      <c r="F7" s="194"/>
      <c r="G7" s="172"/>
      <c r="H7" s="173"/>
      <c r="I7" s="62"/>
      <c r="J7" s="63"/>
      <c r="K7" s="63"/>
      <c r="L7" s="64"/>
      <c r="M7" s="65"/>
      <c r="N7" s="66"/>
      <c r="O7" s="65"/>
      <c r="P7" s="74" t="s">
        <v>10</v>
      </c>
      <c r="Q7" s="23" t="s">
        <v>29</v>
      </c>
      <c r="R7" s="24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213" t="s">
        <v>11</v>
      </c>
      <c r="D8" s="209"/>
      <c r="E8" s="210"/>
      <c r="F8" s="178"/>
      <c r="G8" s="172"/>
      <c r="H8" s="173"/>
      <c r="I8" s="197"/>
      <c r="J8" s="67"/>
      <c r="K8" s="67"/>
      <c r="L8" s="198"/>
      <c r="M8" s="195"/>
      <c r="N8" s="195"/>
      <c r="O8" s="195"/>
      <c r="P8" s="75" t="s">
        <v>12</v>
      </c>
      <c r="Q8" s="53" t="s">
        <v>30</v>
      </c>
      <c r="R8" s="54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214"/>
      <c r="D9" s="211"/>
      <c r="E9" s="212"/>
      <c r="F9" s="179"/>
      <c r="G9" s="44"/>
      <c r="H9" s="45"/>
      <c r="I9" s="173"/>
      <c r="J9" s="68"/>
      <c r="K9" s="67"/>
      <c r="L9" s="199"/>
      <c r="M9" s="196"/>
      <c r="N9" s="196"/>
      <c r="O9" s="196"/>
      <c r="P9" s="76" t="s">
        <v>13</v>
      </c>
      <c r="Q9" s="25" t="s">
        <v>14</v>
      </c>
      <c r="R9" s="26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Bot="1" thickTop="1">
      <c r="A10" s="143"/>
      <c r="B10" s="143"/>
      <c r="C10" s="144" t="s">
        <v>44</v>
      </c>
      <c r="D10" s="145"/>
      <c r="E10" s="145"/>
      <c r="F10" s="146"/>
      <c r="G10" s="207"/>
      <c r="H10" s="208"/>
      <c r="I10" s="27" t="s">
        <v>15</v>
      </c>
      <c r="J10" s="10"/>
      <c r="K10" s="10"/>
      <c r="L10" s="10"/>
      <c r="M10" s="10"/>
      <c r="N10" s="27" t="s">
        <v>16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43"/>
      <c r="B11" s="147"/>
      <c r="C11" s="148" t="s">
        <v>87</v>
      </c>
      <c r="D11" s="149"/>
      <c r="E11" s="150"/>
      <c r="F11" s="151"/>
      <c r="G11" s="182" t="s">
        <v>17</v>
      </c>
      <c r="H11" s="183"/>
      <c r="I11" s="169">
        <v>1</v>
      </c>
      <c r="J11" s="170"/>
      <c r="K11" s="170"/>
      <c r="L11" s="171"/>
      <c r="M11" s="229">
        <f>I11+1</f>
        <v>2</v>
      </c>
      <c r="N11" s="170"/>
      <c r="O11" s="170"/>
      <c r="P11" s="171"/>
      <c r="Q11" s="162"/>
      <c r="R11" s="163"/>
      <c r="S11" s="162"/>
      <c r="U11" s="28"/>
      <c r="AE11" s="30"/>
      <c r="AF11" s="30"/>
      <c r="AG11" s="30"/>
      <c r="AH11" s="30"/>
    </row>
    <row r="12" spans="1:34" ht="15.75" customHeight="1">
      <c r="A12" s="143"/>
      <c r="B12" s="147"/>
      <c r="C12" s="152" t="s">
        <v>45</v>
      </c>
      <c r="D12" s="153"/>
      <c r="E12" s="153"/>
      <c r="F12" s="154"/>
      <c r="G12" s="200" t="s">
        <v>18</v>
      </c>
      <c r="H12" s="181"/>
      <c r="I12" s="106">
        <v>43831</v>
      </c>
      <c r="J12" s="31">
        <f>I12+1</f>
        <v>43832</v>
      </c>
      <c r="K12" s="31">
        <f>J12+1</f>
        <v>43833</v>
      </c>
      <c r="L12" s="107">
        <f>K12+1</f>
        <v>43834</v>
      </c>
      <c r="M12" s="106">
        <f>I12+28</f>
        <v>43859</v>
      </c>
      <c r="N12" s="31">
        <f>M12+1</f>
        <v>43860</v>
      </c>
      <c r="O12" s="31">
        <f>N12+1</f>
        <v>43861</v>
      </c>
      <c r="P12" s="107">
        <f>O12+1</f>
        <v>43862</v>
      </c>
      <c r="Q12" s="163"/>
      <c r="R12" s="162"/>
      <c r="S12" s="162"/>
      <c r="U12" s="28"/>
      <c r="AE12" s="30"/>
      <c r="AF12" s="30"/>
      <c r="AG12" s="30"/>
      <c r="AH12" s="30"/>
    </row>
    <row r="13" spans="1:34" ht="15.75" customHeight="1">
      <c r="A13" s="143"/>
      <c r="B13" s="147"/>
      <c r="C13" s="155" t="s">
        <v>66</v>
      </c>
      <c r="D13" s="153"/>
      <c r="E13" s="156"/>
      <c r="F13" s="157"/>
      <c r="G13" s="200" t="s">
        <v>19</v>
      </c>
      <c r="H13" s="181"/>
      <c r="I13" s="108">
        <v>1</v>
      </c>
      <c r="J13" s="109">
        <v>1</v>
      </c>
      <c r="K13" s="109">
        <v>1</v>
      </c>
      <c r="L13" s="110">
        <v>1</v>
      </c>
      <c r="M13" s="108">
        <v>1</v>
      </c>
      <c r="N13" s="109">
        <v>1</v>
      </c>
      <c r="O13" s="109">
        <v>1</v>
      </c>
      <c r="P13" s="110">
        <v>1</v>
      </c>
      <c r="Q13" s="163"/>
      <c r="R13" s="162"/>
      <c r="S13" s="162"/>
      <c r="U13" s="28"/>
      <c r="AE13" s="30"/>
      <c r="AF13" s="30"/>
      <c r="AG13" s="30"/>
      <c r="AH13" s="30"/>
    </row>
    <row r="14" spans="1:34" ht="15.75" customHeight="1">
      <c r="A14" s="143"/>
      <c r="B14" s="147"/>
      <c r="C14" s="152" t="s">
        <v>67</v>
      </c>
      <c r="D14" s="158"/>
      <c r="E14" s="158"/>
      <c r="F14" s="157"/>
      <c r="G14" s="200" t="s">
        <v>20</v>
      </c>
      <c r="H14" s="181"/>
      <c r="I14" s="111"/>
      <c r="J14" s="112"/>
      <c r="K14" s="112"/>
      <c r="L14" s="113"/>
      <c r="M14" s="111"/>
      <c r="N14" s="112"/>
      <c r="O14" s="112"/>
      <c r="P14" s="113"/>
      <c r="Q14" s="163"/>
      <c r="R14" s="162"/>
      <c r="S14" s="162"/>
      <c r="U14" s="28"/>
      <c r="AE14" s="30"/>
      <c r="AF14" s="30"/>
      <c r="AG14" s="30"/>
      <c r="AH14" s="30"/>
    </row>
    <row r="15" spans="1:34" ht="15.75" customHeight="1">
      <c r="A15" s="143"/>
      <c r="B15" s="143"/>
      <c r="C15" s="159" t="s">
        <v>68</v>
      </c>
      <c r="D15" s="160"/>
      <c r="E15" s="161"/>
      <c r="F15" s="157"/>
      <c r="G15" s="180" t="s">
        <v>21</v>
      </c>
      <c r="H15" s="181"/>
      <c r="I15" s="125"/>
      <c r="J15" s="32"/>
      <c r="K15" s="32"/>
      <c r="L15" s="114"/>
      <c r="M15" s="43"/>
      <c r="N15" s="32"/>
      <c r="O15" s="32"/>
      <c r="P15" s="114"/>
      <c r="Q15" s="163"/>
      <c r="R15" s="162"/>
      <c r="S15" s="162"/>
      <c r="U15" s="28"/>
      <c r="AE15" s="30"/>
      <c r="AF15" s="30"/>
      <c r="AG15" s="30"/>
      <c r="AH15" s="30"/>
    </row>
    <row r="16" spans="1:34" ht="19.5" customHeight="1" thickBot="1">
      <c r="A16" s="10"/>
      <c r="B16" s="10" t="s">
        <v>89</v>
      </c>
      <c r="C16" s="33" t="s">
        <v>22</v>
      </c>
      <c r="D16" s="206" t="s">
        <v>23</v>
      </c>
      <c r="E16" s="206"/>
      <c r="F16" s="206"/>
      <c r="G16" s="201" t="s">
        <v>24</v>
      </c>
      <c r="H16" s="202"/>
      <c r="I16" s="115" t="s">
        <v>31</v>
      </c>
      <c r="J16" s="116" t="s">
        <v>31</v>
      </c>
      <c r="K16" s="116" t="s">
        <v>31</v>
      </c>
      <c r="L16" s="117" t="s">
        <v>31</v>
      </c>
      <c r="M16" s="115" t="s">
        <v>31</v>
      </c>
      <c r="N16" s="116" t="s">
        <v>31</v>
      </c>
      <c r="O16" s="116" t="s">
        <v>31</v>
      </c>
      <c r="P16" s="117" t="s">
        <v>31</v>
      </c>
      <c r="Q16" s="163"/>
      <c r="R16" s="162"/>
      <c r="S16" s="162"/>
      <c r="U16" s="28"/>
      <c r="AE16" s="30"/>
      <c r="AF16" s="30"/>
      <c r="AG16" s="30"/>
      <c r="AH16" s="30"/>
    </row>
    <row r="17" spans="1:34" ht="21" customHeight="1">
      <c r="A17" s="10"/>
      <c r="B17" s="32" t="s">
        <v>25</v>
      </c>
      <c r="C17" s="126" t="s">
        <v>33</v>
      </c>
      <c r="D17" s="127" t="s">
        <v>60</v>
      </c>
      <c r="E17" s="128"/>
      <c r="F17" s="128"/>
      <c r="G17" s="129"/>
      <c r="H17" s="130"/>
      <c r="I17" s="43" t="str">
        <f>TEXT(I16,I16)</f>
        <v>+</v>
      </c>
      <c r="J17" s="118"/>
      <c r="K17" s="118"/>
      <c r="L17" s="119"/>
      <c r="M17" s="43" t="str">
        <f>TEXT(M16,M16)</f>
        <v>+</v>
      </c>
      <c r="N17" s="118"/>
      <c r="O17" s="118"/>
      <c r="P17" s="119"/>
      <c r="Q17" s="163"/>
      <c r="R17" s="162"/>
      <c r="S17" s="162"/>
      <c r="U17" s="28"/>
      <c r="AE17" s="30"/>
      <c r="AF17" s="30"/>
      <c r="AG17" s="30"/>
      <c r="AH17" s="30"/>
    </row>
    <row r="18" spans="1:34" ht="21" customHeight="1">
      <c r="A18" s="10"/>
      <c r="B18" s="58"/>
      <c r="C18" s="99" t="s">
        <v>56</v>
      </c>
      <c r="D18" s="137" t="s">
        <v>61</v>
      </c>
      <c r="E18" s="97"/>
      <c r="F18" s="97"/>
      <c r="G18" s="98"/>
      <c r="H18" s="123"/>
      <c r="I18" s="43" t="str">
        <f>TEXT(I16,I16)</f>
        <v>+</v>
      </c>
      <c r="J18" s="118"/>
      <c r="K18" s="118"/>
      <c r="L18" s="119"/>
      <c r="M18" s="43" t="str">
        <f>TEXT(M16,M16)</f>
        <v>+</v>
      </c>
      <c r="N18" s="118"/>
      <c r="O18" s="118"/>
      <c r="P18" s="119"/>
      <c r="Q18" s="163"/>
      <c r="R18" s="162"/>
      <c r="S18" s="162"/>
      <c r="U18" s="28"/>
      <c r="AE18" s="30"/>
      <c r="AF18" s="30"/>
      <c r="AG18" s="30"/>
      <c r="AH18" s="30"/>
    </row>
    <row r="19" spans="1:34" ht="21" customHeight="1">
      <c r="A19" s="10"/>
      <c r="B19" s="58"/>
      <c r="C19" s="99" t="s">
        <v>85</v>
      </c>
      <c r="D19" s="138"/>
      <c r="E19" s="139"/>
      <c r="F19" s="139"/>
      <c r="G19" s="140"/>
      <c r="H19" s="141"/>
      <c r="I19" s="43"/>
      <c r="J19" s="118"/>
      <c r="K19" s="118"/>
      <c r="L19" s="119"/>
      <c r="M19" s="43"/>
      <c r="N19" s="118"/>
      <c r="O19" s="118"/>
      <c r="P19" s="119"/>
      <c r="Q19" s="163"/>
      <c r="R19" s="162"/>
      <c r="S19" s="162"/>
      <c r="U19" s="28"/>
      <c r="AE19" s="30"/>
      <c r="AF19" s="30"/>
      <c r="AG19" s="30"/>
      <c r="AH19" s="30"/>
    </row>
    <row r="20" spans="1:34" ht="21" customHeight="1">
      <c r="A20" s="10"/>
      <c r="B20" s="58" t="s">
        <v>36</v>
      </c>
      <c r="C20" s="100" t="s">
        <v>57</v>
      </c>
      <c r="D20" s="34" t="s">
        <v>62</v>
      </c>
      <c r="E20" s="35">
        <f>ROUND(M5,-1)</f>
        <v>0</v>
      </c>
      <c r="F20" s="36" t="s">
        <v>63</v>
      </c>
      <c r="G20" s="37">
        <f>E20-E20/10</f>
        <v>0</v>
      </c>
      <c r="H20" s="36" t="s">
        <v>64</v>
      </c>
      <c r="I20" s="43" t="str">
        <f>TEXT(I16,I16)</f>
        <v>+</v>
      </c>
      <c r="J20" s="118"/>
      <c r="K20" s="118"/>
      <c r="L20" s="119"/>
      <c r="M20" s="43" t="str">
        <f>TEXT(M16,M16)</f>
        <v>+</v>
      </c>
      <c r="N20" s="118"/>
      <c r="O20" s="118"/>
      <c r="P20" s="119"/>
      <c r="Q20" s="164" t="s">
        <v>72</v>
      </c>
      <c r="R20" s="165"/>
      <c r="S20" s="165"/>
      <c r="U20" s="28"/>
      <c r="AE20" s="30"/>
      <c r="AF20" s="30"/>
      <c r="AG20" s="30"/>
      <c r="AH20" s="30"/>
    </row>
    <row r="21" spans="1:34" s="82" customFormat="1" ht="21" customHeight="1">
      <c r="A21" s="78"/>
      <c r="B21" s="58"/>
      <c r="C21" s="60"/>
      <c r="D21" s="86"/>
      <c r="E21" s="51"/>
      <c r="F21" s="86"/>
      <c r="G21" s="87"/>
      <c r="H21" s="86"/>
      <c r="I21" s="43"/>
      <c r="J21" s="32"/>
      <c r="K21" s="32"/>
      <c r="L21" s="114"/>
      <c r="M21" s="43"/>
      <c r="N21" s="32"/>
      <c r="O21" s="32"/>
      <c r="P21" s="114"/>
      <c r="Q21" s="166" t="s">
        <v>71</v>
      </c>
      <c r="R21" s="158"/>
      <c r="S21" s="158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1"/>
      <c r="AE21" s="81"/>
      <c r="AF21" s="81"/>
      <c r="AG21" s="81"/>
      <c r="AH21" s="81"/>
    </row>
    <row r="22" spans="1:34" s="82" customFormat="1" ht="21" customHeight="1">
      <c r="A22" s="78"/>
      <c r="B22" s="58"/>
      <c r="C22" s="101" t="s">
        <v>58</v>
      </c>
      <c r="D22" s="91"/>
      <c r="E22" s="51"/>
      <c r="F22" s="86"/>
      <c r="G22" s="87"/>
      <c r="H22" s="86"/>
      <c r="I22" s="43"/>
      <c r="J22" s="32"/>
      <c r="K22" s="32"/>
      <c r="L22" s="114"/>
      <c r="M22" s="43"/>
      <c r="N22" s="32"/>
      <c r="O22" s="32"/>
      <c r="P22" s="114"/>
      <c r="Q22" s="166" t="s">
        <v>73</v>
      </c>
      <c r="R22" s="158"/>
      <c r="S22" s="158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1"/>
      <c r="AE22" s="81"/>
      <c r="AF22" s="81"/>
      <c r="AG22" s="81"/>
      <c r="AH22" s="81"/>
    </row>
    <row r="23" spans="1:34" s="82" customFormat="1" ht="21" customHeight="1">
      <c r="A23" s="78"/>
      <c r="B23" s="58"/>
      <c r="C23" s="102" t="s">
        <v>59</v>
      </c>
      <c r="D23" s="91"/>
      <c r="E23" s="51"/>
      <c r="F23" s="86"/>
      <c r="G23" s="87"/>
      <c r="H23" s="86"/>
      <c r="I23" s="43"/>
      <c r="J23" s="32"/>
      <c r="K23" s="32"/>
      <c r="L23" s="114"/>
      <c r="M23" s="43"/>
      <c r="N23" s="32"/>
      <c r="O23" s="32"/>
      <c r="P23" s="114"/>
      <c r="Q23" s="167" t="s">
        <v>74</v>
      </c>
      <c r="R23" s="168"/>
      <c r="S23" s="168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1"/>
      <c r="AE23" s="81"/>
      <c r="AF23" s="81"/>
      <c r="AG23" s="81"/>
      <c r="AH23" s="81"/>
    </row>
    <row r="24" spans="1:34" ht="21" customHeight="1">
      <c r="A24" s="10"/>
      <c r="B24" s="58" t="s">
        <v>37</v>
      </c>
      <c r="C24" s="59" t="s">
        <v>35</v>
      </c>
      <c r="D24" s="105" t="s">
        <v>65</v>
      </c>
      <c r="E24" s="103"/>
      <c r="F24" s="103"/>
      <c r="G24" s="104"/>
      <c r="H24" s="124"/>
      <c r="I24" s="43" t="str">
        <f>TEXT(I16,I16)</f>
        <v>+</v>
      </c>
      <c r="J24" s="118"/>
      <c r="K24" s="118"/>
      <c r="L24" s="119"/>
      <c r="M24" s="43" t="str">
        <f>TEXT(M16,M16)</f>
        <v>+</v>
      </c>
      <c r="N24" s="118"/>
      <c r="O24" s="118"/>
      <c r="P24" s="119"/>
      <c r="Q24" s="163"/>
      <c r="R24" s="162"/>
      <c r="S24" s="162"/>
      <c r="U24" s="28"/>
      <c r="AE24" s="30"/>
      <c r="AF24" s="30"/>
      <c r="AG24" s="30"/>
      <c r="AH24" s="30"/>
    </row>
    <row r="25" spans="1:34" s="82" customFormat="1" ht="21" customHeight="1">
      <c r="A25" s="78"/>
      <c r="B25" s="32" t="s">
        <v>25</v>
      </c>
      <c r="C25" s="83" t="s">
        <v>83</v>
      </c>
      <c r="D25" s="84" t="s">
        <v>88</v>
      </c>
      <c r="E25" s="85"/>
      <c r="F25" s="84"/>
      <c r="G25" s="84"/>
      <c r="H25" s="84"/>
      <c r="I25" s="43"/>
      <c r="J25" s="32" t="str">
        <f>TEXT(J16,J16)</f>
        <v>+</v>
      </c>
      <c r="K25" s="32" t="str">
        <f>TEXT(K16,K16)</f>
        <v>+</v>
      </c>
      <c r="L25" s="114"/>
      <c r="M25" s="43"/>
      <c r="N25" s="32" t="str">
        <f>TEXT(N16,N16)</f>
        <v>+</v>
      </c>
      <c r="O25" s="32" t="str">
        <f>TEXT(O16,O16)</f>
        <v>+</v>
      </c>
      <c r="P25" s="114"/>
      <c r="Q25" s="163"/>
      <c r="R25" s="168"/>
      <c r="S25" s="168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1"/>
      <c r="AE25" s="81"/>
      <c r="AF25" s="81"/>
      <c r="AG25" s="81"/>
      <c r="AH25" s="81"/>
    </row>
    <row r="26" spans="1:34" s="82" customFormat="1" ht="21" customHeight="1">
      <c r="A26" s="78"/>
      <c r="B26" s="32"/>
      <c r="C26" s="99" t="s">
        <v>91</v>
      </c>
      <c r="D26" s="84" t="s">
        <v>90</v>
      </c>
      <c r="E26" s="85"/>
      <c r="F26" s="84"/>
      <c r="G26" s="84"/>
      <c r="H26" s="84"/>
      <c r="I26" s="43"/>
      <c r="J26" s="32" t="str">
        <f>TEXT(J16,J16)</f>
        <v>+</v>
      </c>
      <c r="K26" s="32" t="str">
        <f>TEXT(K16,K16)</f>
        <v>+</v>
      </c>
      <c r="L26" s="114" t="str">
        <f>TEXT(L16,L16)</f>
        <v>+</v>
      </c>
      <c r="M26" s="43"/>
      <c r="N26" s="32" t="str">
        <f>TEXT(N16,N16)</f>
        <v>+</v>
      </c>
      <c r="O26" s="32" t="str">
        <f>TEXT(O16,O16)</f>
        <v>+</v>
      </c>
      <c r="P26" s="114" t="str">
        <f>TEXT(P16,P16)</f>
        <v>+</v>
      </c>
      <c r="Q26" s="163"/>
      <c r="R26" s="168"/>
      <c r="S26" s="168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1"/>
      <c r="AE26" s="81"/>
      <c r="AF26" s="81"/>
      <c r="AG26" s="81"/>
      <c r="AH26" s="81"/>
    </row>
    <row r="27" spans="1:34" s="82" customFormat="1" ht="21" customHeight="1">
      <c r="A27" s="78"/>
      <c r="B27" s="32"/>
      <c r="C27" s="99" t="s">
        <v>85</v>
      </c>
      <c r="D27" s="84"/>
      <c r="E27" s="85"/>
      <c r="F27" s="84"/>
      <c r="G27" s="84"/>
      <c r="H27" s="84"/>
      <c r="I27" s="43"/>
      <c r="J27" s="32"/>
      <c r="K27" s="32"/>
      <c r="L27" s="114"/>
      <c r="M27" s="43"/>
      <c r="N27" s="32"/>
      <c r="O27" s="32"/>
      <c r="P27" s="114"/>
      <c r="Q27" s="163"/>
      <c r="R27" s="168"/>
      <c r="S27" s="168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1"/>
      <c r="AE27" s="81"/>
      <c r="AF27" s="81"/>
      <c r="AG27" s="81"/>
      <c r="AH27" s="81"/>
    </row>
    <row r="28" spans="1:34" s="82" customFormat="1" ht="21" customHeight="1">
      <c r="A28" s="78"/>
      <c r="B28" s="32" t="s">
        <v>36</v>
      </c>
      <c r="C28" s="59" t="s">
        <v>38</v>
      </c>
      <c r="D28" s="86" t="s">
        <v>69</v>
      </c>
      <c r="E28" s="51"/>
      <c r="F28" s="86"/>
      <c r="G28" s="87"/>
      <c r="H28" s="86"/>
      <c r="I28" s="43"/>
      <c r="J28" s="32" t="str">
        <f>TEXT(J16,J16)</f>
        <v>+</v>
      </c>
      <c r="K28" s="32"/>
      <c r="L28" s="114"/>
      <c r="M28" s="43"/>
      <c r="N28" s="32" t="str">
        <f>TEXT(N16,N16)</f>
        <v>+</v>
      </c>
      <c r="O28" s="32"/>
      <c r="P28" s="114"/>
      <c r="Q28" s="163"/>
      <c r="R28" s="168"/>
      <c r="S28" s="168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1"/>
      <c r="AE28" s="81"/>
      <c r="AF28" s="81"/>
      <c r="AG28" s="81"/>
      <c r="AH28" s="81"/>
    </row>
    <row r="29" spans="1:34" s="82" customFormat="1" ht="21" customHeight="1">
      <c r="A29" s="78"/>
      <c r="B29" s="32"/>
      <c r="C29" s="59"/>
      <c r="D29" s="86"/>
      <c r="E29" s="51"/>
      <c r="F29" s="86"/>
      <c r="G29" s="87"/>
      <c r="H29" s="86"/>
      <c r="I29" s="43"/>
      <c r="J29" s="32"/>
      <c r="K29" s="32"/>
      <c r="L29" s="114"/>
      <c r="M29" s="43"/>
      <c r="N29" s="32"/>
      <c r="O29" s="32"/>
      <c r="P29" s="114"/>
      <c r="Q29" s="167" t="s">
        <v>70</v>
      </c>
      <c r="R29" s="168"/>
      <c r="S29" s="168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  <c r="AE29" s="81"/>
      <c r="AF29" s="81"/>
      <c r="AG29" s="81"/>
      <c r="AH29" s="81"/>
    </row>
    <row r="30" spans="1:34" s="82" customFormat="1" ht="21" customHeight="1">
      <c r="A30" s="78"/>
      <c r="B30" s="32" t="s">
        <v>37</v>
      </c>
      <c r="C30" s="59" t="s">
        <v>41</v>
      </c>
      <c r="D30" s="34" t="s">
        <v>42</v>
      </c>
      <c r="E30" s="35">
        <f>ROUND(M6,0)</f>
        <v>0</v>
      </c>
      <c r="F30" s="36" t="s">
        <v>34</v>
      </c>
      <c r="G30" s="37">
        <v>250</v>
      </c>
      <c r="H30" s="36" t="s">
        <v>32</v>
      </c>
      <c r="I30" s="43"/>
      <c r="J30" s="32" t="str">
        <f>TEXT(J16,J16)</f>
        <v>+</v>
      </c>
      <c r="K30" s="32" t="str">
        <f>TEXT(K16,K16)</f>
        <v>+</v>
      </c>
      <c r="L30" s="114"/>
      <c r="M30" s="43"/>
      <c r="N30" s="32" t="str">
        <f>TEXT(N16,N16)</f>
        <v>+</v>
      </c>
      <c r="O30" s="32" t="str">
        <f>TEXT(O16,O16)</f>
        <v>+</v>
      </c>
      <c r="P30" s="114"/>
      <c r="Q30" s="163" t="s">
        <v>48</v>
      </c>
      <c r="R30" s="168"/>
      <c r="S30" s="168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  <c r="AE30" s="81"/>
      <c r="AF30" s="81"/>
      <c r="AG30" s="81"/>
      <c r="AH30" s="81"/>
    </row>
    <row r="31" spans="1:34" s="82" customFormat="1" ht="21" customHeight="1">
      <c r="A31" s="78"/>
      <c r="B31" s="58"/>
      <c r="C31" s="93" t="s">
        <v>47</v>
      </c>
      <c r="D31" s="94"/>
      <c r="F31" s="96" t="s">
        <v>46</v>
      </c>
      <c r="G31" s="95">
        <f>E30/2.5</f>
        <v>0</v>
      </c>
      <c r="H31" s="86" t="s">
        <v>32</v>
      </c>
      <c r="I31" s="43"/>
      <c r="J31" s="32" t="str">
        <f>TEXT(J16,J16)</f>
        <v>+</v>
      </c>
      <c r="K31" s="32" t="str">
        <f>TEXT(K16,K16)</f>
        <v>+</v>
      </c>
      <c r="L31" s="114"/>
      <c r="M31" s="43"/>
      <c r="N31" s="32" t="str">
        <f>TEXT(N16,N16)</f>
        <v>+</v>
      </c>
      <c r="O31" s="32" t="str">
        <f>TEXT(O16,O16)</f>
        <v>+</v>
      </c>
      <c r="P31" s="114"/>
      <c r="Q31" s="168"/>
      <c r="R31" s="168" t="s">
        <v>49</v>
      </c>
      <c r="S31" s="168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1"/>
      <c r="AE31" s="81"/>
      <c r="AF31" s="81"/>
      <c r="AG31" s="81"/>
      <c r="AH31" s="81"/>
    </row>
    <row r="32" spans="1:34" s="82" customFormat="1" ht="21" customHeight="1">
      <c r="A32" s="78"/>
      <c r="B32" s="32"/>
      <c r="C32" s="59"/>
      <c r="D32" s="86"/>
      <c r="E32" s="35"/>
      <c r="F32" s="89"/>
      <c r="G32" s="90"/>
      <c r="H32" s="89"/>
      <c r="I32" s="43"/>
      <c r="J32" s="32"/>
      <c r="K32" s="32"/>
      <c r="L32" s="114"/>
      <c r="M32" s="43"/>
      <c r="N32" s="32"/>
      <c r="O32" s="32"/>
      <c r="P32" s="114"/>
      <c r="Q32" s="167" t="s">
        <v>80</v>
      </c>
      <c r="R32" s="168"/>
      <c r="S32" s="168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1"/>
      <c r="AE32" s="81"/>
      <c r="AF32" s="81"/>
      <c r="AG32" s="81"/>
      <c r="AH32" s="81"/>
    </row>
    <row r="33" spans="1:34" s="82" customFormat="1" ht="21" customHeight="1">
      <c r="A33" s="78"/>
      <c r="B33" s="32"/>
      <c r="C33" s="59"/>
      <c r="D33" s="88"/>
      <c r="E33" s="35"/>
      <c r="F33" s="89"/>
      <c r="G33" s="90"/>
      <c r="H33" s="89"/>
      <c r="I33" s="43"/>
      <c r="J33" s="32"/>
      <c r="K33" s="32"/>
      <c r="L33" s="114"/>
      <c r="M33" s="43"/>
      <c r="N33" s="32"/>
      <c r="O33" s="32"/>
      <c r="P33" s="114"/>
      <c r="Q33" s="167" t="s">
        <v>81</v>
      </c>
      <c r="R33" s="168"/>
      <c r="S33" s="168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1"/>
      <c r="AE33" s="81"/>
      <c r="AF33" s="81"/>
      <c r="AG33" s="81"/>
      <c r="AH33" s="81"/>
    </row>
    <row r="34" spans="1:34" s="82" customFormat="1" ht="21" customHeight="1">
      <c r="A34" s="78"/>
      <c r="B34" s="58"/>
      <c r="C34" s="60" t="s">
        <v>84</v>
      </c>
      <c r="D34" s="86"/>
      <c r="E34" s="51"/>
      <c r="F34" s="86"/>
      <c r="G34" s="87"/>
      <c r="H34" s="86"/>
      <c r="I34" s="43"/>
      <c r="J34" s="32"/>
      <c r="K34" s="32"/>
      <c r="L34" s="114"/>
      <c r="M34" s="43"/>
      <c r="N34" s="32"/>
      <c r="O34" s="32"/>
      <c r="P34" s="114"/>
      <c r="Q34" s="167" t="s">
        <v>82</v>
      </c>
      <c r="R34" s="168"/>
      <c r="S34" s="168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1"/>
      <c r="AE34" s="81"/>
      <c r="AF34" s="81"/>
      <c r="AG34" s="81"/>
      <c r="AH34" s="81"/>
    </row>
    <row r="35" spans="1:34" s="82" customFormat="1" ht="21.75" customHeight="1" thickBot="1">
      <c r="A35" s="78"/>
      <c r="B35" s="174" t="s">
        <v>1</v>
      </c>
      <c r="C35" s="175"/>
      <c r="D35" s="175"/>
      <c r="E35" s="175"/>
      <c r="F35" s="175"/>
      <c r="G35" s="175"/>
      <c r="H35" s="175"/>
      <c r="I35" s="120" t="s">
        <v>39</v>
      </c>
      <c r="J35" s="121" t="s">
        <v>40</v>
      </c>
      <c r="K35" s="121" t="s">
        <v>52</v>
      </c>
      <c r="L35" s="122" t="s">
        <v>75</v>
      </c>
      <c r="M35" s="120" t="s">
        <v>53</v>
      </c>
      <c r="N35" s="121" t="s">
        <v>54</v>
      </c>
      <c r="O35" s="121" t="s">
        <v>55</v>
      </c>
      <c r="P35" s="122" t="s">
        <v>75</v>
      </c>
      <c r="Q35" s="79"/>
      <c r="R35" s="79"/>
      <c r="S35" s="79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1"/>
      <c r="AE35" s="81"/>
      <c r="AF35" s="81"/>
      <c r="AG35" s="81"/>
      <c r="AH35" s="81"/>
    </row>
    <row r="36" spans="1:34" ht="15.75" customHeight="1" thickTop="1">
      <c r="A36" s="10"/>
      <c r="B36" s="10"/>
      <c r="C36" s="55"/>
      <c r="D36" s="56"/>
      <c r="E36" s="56"/>
      <c r="F36" s="57"/>
      <c r="G36" s="172"/>
      <c r="H36" s="173"/>
      <c r="I36" s="69"/>
      <c r="J36" s="70"/>
      <c r="K36" s="71"/>
      <c r="L36" s="67"/>
      <c r="M36" s="72"/>
      <c r="N36" s="73"/>
      <c r="O36" s="73"/>
      <c r="P36" s="10"/>
      <c r="Q36" s="10"/>
      <c r="R36" s="10"/>
      <c r="S36" s="14"/>
      <c r="T36" s="8"/>
      <c r="U36" s="9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41" ht="0" customHeight="1" hidden="1"/>
  </sheetData>
  <sheetProtection sheet="1"/>
  <mergeCells count="38">
    <mergeCell ref="G12:H12"/>
    <mergeCell ref="P3:R3"/>
    <mergeCell ref="Q5:R5"/>
    <mergeCell ref="D3:F3"/>
    <mergeCell ref="G3:H3"/>
    <mergeCell ref="I3:L3"/>
    <mergeCell ref="D5:F5"/>
    <mergeCell ref="M8:M9"/>
    <mergeCell ref="N8:N9"/>
    <mergeCell ref="M11:P11"/>
    <mergeCell ref="G13:H13"/>
    <mergeCell ref="G16:H16"/>
    <mergeCell ref="C6:C7"/>
    <mergeCell ref="D6:F6"/>
    <mergeCell ref="G6:H6"/>
    <mergeCell ref="D16:F16"/>
    <mergeCell ref="G10:H10"/>
    <mergeCell ref="G14:H14"/>
    <mergeCell ref="D8:E9"/>
    <mergeCell ref="C8:C9"/>
    <mergeCell ref="M3:O3"/>
    <mergeCell ref="D4:F4"/>
    <mergeCell ref="Q6:R6"/>
    <mergeCell ref="D7:F7"/>
    <mergeCell ref="G7:H7"/>
    <mergeCell ref="O8:O9"/>
    <mergeCell ref="I8:I9"/>
    <mergeCell ref="L8:L9"/>
    <mergeCell ref="I11:L11"/>
    <mergeCell ref="G36:H36"/>
    <mergeCell ref="B35:H35"/>
    <mergeCell ref="C4:C5"/>
    <mergeCell ref="G4:H4"/>
    <mergeCell ref="G5:H5"/>
    <mergeCell ref="G8:H8"/>
    <mergeCell ref="F8:F9"/>
    <mergeCell ref="G15:H15"/>
    <mergeCell ref="G11:H11"/>
  </mergeCells>
  <conditionalFormatting sqref="I35:P35">
    <cfRule type="cellIs" priority="20" dxfId="11" operator="equal" stopIfTrue="1">
      <formula>"実施"</formula>
    </cfRule>
  </conditionalFormatting>
  <conditionalFormatting sqref="I35:P35">
    <cfRule type="cellIs" priority="13" dxfId="9" operator="equal" stopIfTrue="1">
      <formula>"＋"</formula>
    </cfRule>
  </conditionalFormatting>
  <conditionalFormatting sqref="I22:K23 J21:K21 L21:P23 I34:P34 I25:P29">
    <cfRule type="cellIs" priority="19" dxfId="0" operator="equal" stopIfTrue="1">
      <formula>"+"</formula>
    </cfRule>
  </conditionalFormatting>
  <conditionalFormatting sqref="I33:J33 J32 K32:P33">
    <cfRule type="cellIs" priority="8" dxfId="0" operator="equal" stopIfTrue="1">
      <formula>"+"</formula>
    </cfRule>
  </conditionalFormatting>
  <conditionalFormatting sqref="I32 I30:P31">
    <cfRule type="cellIs" priority="9" dxfId="0" operator="equal" stopIfTrue="1">
      <formula>"+"</formula>
    </cfRule>
  </conditionalFormatting>
  <conditionalFormatting sqref="I17:I21">
    <cfRule type="cellIs" priority="6" dxfId="0" operator="equal" stopIfTrue="1">
      <formula>"+"</formula>
    </cfRule>
  </conditionalFormatting>
  <conditionalFormatting sqref="I24">
    <cfRule type="cellIs" priority="5" dxfId="0" operator="equal" stopIfTrue="1">
      <formula>"+"</formula>
    </cfRule>
  </conditionalFormatting>
  <conditionalFormatting sqref="M17">
    <cfRule type="cellIs" priority="4" dxfId="0" operator="equal" stopIfTrue="1">
      <formula>"+"</formula>
    </cfRule>
  </conditionalFormatting>
  <conditionalFormatting sqref="M18:M19">
    <cfRule type="cellIs" priority="3" dxfId="0" operator="equal" stopIfTrue="1">
      <formula>"+"</formula>
    </cfRule>
  </conditionalFormatting>
  <conditionalFormatting sqref="M20">
    <cfRule type="cellIs" priority="2" dxfId="0" operator="equal" stopIfTrue="1">
      <formula>"+"</formula>
    </cfRule>
  </conditionalFormatting>
  <conditionalFormatting sqref="M24">
    <cfRule type="cellIs" priority="1" dxfId="0" operator="equal" stopIfTrue="1">
      <formula>"+"</formula>
    </cfRule>
  </conditionalFormatting>
  <dataValidations count="4">
    <dataValidation type="list" allowBlank="1" showInputMessage="1" showErrorMessage="1" sqref="B35:H35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6:P16">
      <formula1>"+"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3:P13">
      <formula1>"100%,77%,50%, ,"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2015-01-20T00:16:55Z</cp:lastPrinted>
  <dcterms:created xsi:type="dcterms:W3CDTF">2009-01-12T12:15:40Z</dcterms:created>
  <dcterms:modified xsi:type="dcterms:W3CDTF">2020-10-13T02:32:28Z</dcterms:modified>
  <cp:category/>
  <cp:version/>
  <cp:contentType/>
  <cp:contentStatus/>
</cp:coreProperties>
</file>