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8430" tabRatio="823" activeTab="0"/>
  </bookViews>
  <sheets>
    <sheet name="R-ESHAP" sheetId="1" r:id="rId1"/>
  </sheets>
  <definedNames>
    <definedName name="_xlnm.Print_Area" localSheetId="0">'R-ESHAP'!$A$1:$S$37</definedName>
    <definedName name="Z_5AF54F3A_B2B8_471F_9DC3_488F93E85E4A_.wvu.Cols" localSheetId="0" hidden="1">'R-ESHAP'!$T:$IV</definedName>
    <definedName name="Z_5AF54F3A_B2B8_471F_9DC3_488F93E85E4A_.wvu.FilterData" localSheetId="0" hidden="1">'R-ESHAP'!$M$4:$O$8</definedName>
    <definedName name="Z_5AF54F3A_B2B8_471F_9DC3_488F93E85E4A_.wvu.PrintArea" localSheetId="0" hidden="1">'R-ESHAP'!$A$1:$S$37</definedName>
    <definedName name="Z_5AF54F3A_B2B8_471F_9DC3_488F93E85E4A_.wvu.Rows" localSheetId="0" hidden="1">'R-ESHAP'!#REF!,'R-ESHAP'!#REF!</definedName>
    <definedName name="Z_6FE1FD3C_2396_4D4A_9A08_E4DD022E692A_.wvu.Cols" localSheetId="0" hidden="1">'R-ESHAP'!$T:$IV</definedName>
    <definedName name="Z_6FE1FD3C_2396_4D4A_9A08_E4DD022E692A_.wvu.FilterData" localSheetId="0" hidden="1">'R-ESHAP'!$M$4:$O$8</definedName>
    <definedName name="Z_6FE1FD3C_2396_4D4A_9A08_E4DD022E692A_.wvu.PrintArea" localSheetId="0" hidden="1">'R-ESHAP'!$A:$S</definedName>
    <definedName name="Z_6FE1FD3C_2396_4D4A_9A08_E4DD022E692A_.wvu.Rows" localSheetId="0" hidden="1">'R-ESHAP'!#REF!,'R-ESHAP'!#REF!</definedName>
  </definedNames>
  <calcPr fullCalcOnLoad="1"/>
</workbook>
</file>

<file path=xl/sharedStrings.xml><?xml version="1.0" encoding="utf-8"?>
<sst xmlns="http://schemas.openxmlformats.org/spreadsheetml/2006/main" count="106" uniqueCount="94">
  <si>
    <t>患者情報</t>
  </si>
  <si>
    <t>以上　末梢静脈より</t>
  </si>
  <si>
    <t>施行開始日</t>
  </si>
  <si>
    <t>投与方法</t>
  </si>
  <si>
    <t>計算投与量(mg/body)</t>
  </si>
  <si>
    <t>ID（外来）</t>
  </si>
  <si>
    <t>薬剤</t>
  </si>
  <si>
    <t>年齢</t>
  </si>
  <si>
    <t>患者名（カタカナ）</t>
  </si>
  <si>
    <t>PS</t>
  </si>
  <si>
    <t>身長</t>
  </si>
  <si>
    <t>生年月日(西暦)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</si>
  <si>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</si>
  <si>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</si>
  <si>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</si>
  <si>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</si>
  <si>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</si>
  <si>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</si>
  <si>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</si>
  <si>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</si>
  <si>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</si>
  <si>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</si>
  <si>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</si>
  <si>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</si>
  <si>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</si>
  <si>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</si>
  <si>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</si>
  <si>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</si>
  <si>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</si>
  <si>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cm</t>
  </si>
  <si>
    <t>kg</t>
  </si>
  <si>
    <t>+</t>
  </si>
  <si>
    <t>mL</t>
  </si>
  <si>
    <t>ﾗｲﾝ内ﾌﾗｯｼｭ用</t>
  </si>
  <si>
    <t>day1</t>
  </si>
  <si>
    <t>30分  (点滴静注)</t>
  </si>
  <si>
    <t>mg ＋5%Glu</t>
  </si>
  <si>
    <t>処方を考慮</t>
  </si>
  <si>
    <r>
      <t>H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ﾌﾞﾛｯｶｰ or PPI</t>
    </r>
  </si>
  <si>
    <t>mg ＋生食</t>
  </si>
  <si>
    <t>尿酸降下薬</t>
  </si>
  <si>
    <t>ST合剤</t>
  </si>
  <si>
    <t>抗真菌薬</t>
  </si>
  <si>
    <t>1～4</t>
  </si>
  <si>
    <t>day2</t>
  </si>
  <si>
    <t>day3</t>
  </si>
  <si>
    <t>day4</t>
  </si>
  <si>
    <t>ﾗｲﾝｷｰﾌﾟ用(点滴静注)</t>
  </si>
  <si>
    <t>生食　500ｍL</t>
  </si>
  <si>
    <t>ｼｽﾌﾟﾗﾁﾝ</t>
  </si>
  <si>
    <t>生食　50ml</t>
  </si>
  <si>
    <t>ｱﾛｷｼ　0.75mg/50mL</t>
  </si>
  <si>
    <t>ｼｽﾌﾟﾗﾁﾝ:炎症性抗癌剤</t>
  </si>
  <si>
    <t>VP-16</t>
  </si>
  <si>
    <t>CDDP</t>
  </si>
  <si>
    <t>Ara-C</t>
  </si>
  <si>
    <t>mPSL</t>
  </si>
  <si>
    <t>1～4</t>
  </si>
  <si>
    <t>1～5</t>
  </si>
  <si>
    <t>day5</t>
  </si>
  <si>
    <r>
      <rPr>
        <b/>
        <sz val="11"/>
        <color indexed="8"/>
        <rFont val="ＭＳ ゴシック"/>
        <family val="3"/>
      </rPr>
      <t>ｿﾙﾒﾙｺｰﾄ 500</t>
    </r>
    <r>
      <rPr>
        <sz val="11"/>
        <color indexed="8"/>
        <rFont val="ＭＳ ゴシック"/>
        <family val="3"/>
      </rPr>
      <t>mg+ 生食 50mL</t>
    </r>
  </si>
  <si>
    <t>ｴﾄﾎﾟｼﾄﾞ</t>
  </si>
  <si>
    <t>21時間  (点滴静注)</t>
  </si>
  <si>
    <t>ｴﾄﾎﾟｼﾄﾞ:炎症性抗癌剤</t>
  </si>
  <si>
    <t>3時間  (点滴静注)</t>
  </si>
  <si>
    <t>2時間  (点滴静注)</t>
  </si>
  <si>
    <t>ｷﾛｻｲﾄﾞ</t>
  </si>
  <si>
    <t>②</t>
  </si>
  <si>
    <t>③</t>
  </si>
  <si>
    <t>④</t>
  </si>
  <si>
    <t>⑤</t>
  </si>
  <si>
    <t>ｷﾛｻｲﾄﾞ：非壊死性抗癌剤</t>
  </si>
  <si>
    <r>
      <t>注射薬・指示処方箋(内科・非ﾎｼﾞｷﾝﾘﾝﾊﾟ腫化学療法)</t>
    </r>
    <r>
      <rPr>
        <b/>
        <sz val="20"/>
        <color indexed="8"/>
        <rFont val="ＭＳ ゴシック"/>
        <family val="3"/>
      </rPr>
      <t>　</t>
    </r>
  </si>
  <si>
    <t>内服</t>
  </si>
  <si>
    <t>ｶﾛﾅｰﾙ(200)2錠 ＋ ﾚｽﾀﾐﾝ(10)3錠　内服</t>
  </si>
  <si>
    <t>内服後30分あける</t>
  </si>
  <si>
    <t xml:space="preserve">          (点滴静注)</t>
  </si>
  <si>
    <t>ﾘﾂｷｻﾝ</t>
  </si>
  <si>
    <t>mg ＋生食</t>
  </si>
  <si>
    <t>初回:開始30分50mL/時､次30分毎に50mL/時ずつ、最大400mL/時まで上げることができる</t>
  </si>
  <si>
    <t>2回目以降(初回副作用軽微時):開始30分100mL/時､次30分毎に100mL/時ずつ、最大400mL/時まで上げることができる</t>
  </si>
  <si>
    <t>⑥</t>
  </si>
  <si>
    <t>⑦</t>
  </si>
  <si>
    <t>③</t>
  </si>
  <si>
    <t>④</t>
  </si>
  <si>
    <t>ﾌﾟﾛﾄｺｰﾙ1-21:R-ESHAP療法(3週毎)</t>
  </si>
  <si>
    <t>Rituxan</t>
  </si>
  <si>
    <t>d.i.v</t>
  </si>
  <si>
    <t>-</t>
  </si>
  <si>
    <t>500mg/body</t>
  </si>
  <si>
    <t>角膜炎予防の為、ｻﾝﾍﾞﾀｿﾞﾝ点眼を6時間おきに</t>
  </si>
  <si>
    <t>ｷﾛｻｲﾄﾞ終了後24時間まで行う。</t>
  </si>
  <si>
    <t>ｷﾛｻｲﾄﾞによる発熱・皮疹に対しては</t>
  </si>
  <si>
    <t>ｿﾙｺｰﾃﾌ100mg・ﾎﾟﾗﾗﾐﾝ5mgを投与する。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</si>
</sst>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  <numFmt numFmtId="187" formatCode="0.00_);[Red]\(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vertAlign val="sub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99CCFF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/>
      <right style="thick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3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77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5" fillId="0" borderId="12" xfId="61" applyFont="1" applyFill="1" applyBorder="1" applyAlignment="1">
      <alignment horizontal="center"/>
      <protection/>
    </xf>
    <xf numFmtId="176" fontId="10" fillId="34" borderId="13" xfId="61" applyNumberFormat="1" applyFont="1" applyFill="1" applyBorder="1" applyAlignment="1" applyProtection="1">
      <alignment horizontal="center"/>
      <protection locked="0"/>
    </xf>
    <xf numFmtId="0" fontId="15" fillId="0" borderId="14" xfId="61" applyFont="1" applyFill="1" applyBorder="1" applyAlignment="1">
      <alignment horizontal="center"/>
      <protection/>
    </xf>
    <xf numFmtId="178" fontId="20" fillId="0" borderId="15" xfId="61" applyNumberFormat="1" applyFont="1" applyFill="1" applyBorder="1" applyAlignment="1">
      <alignment horizontal="center"/>
      <protection/>
    </xf>
    <xf numFmtId="0" fontId="21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9" fontId="24" fillId="34" borderId="16" xfId="0" applyNumberFormat="1" applyFont="1" applyFill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center" vertical="center" shrinkToFit="1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176" fontId="26" fillId="0" borderId="2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176" fontId="0" fillId="0" borderId="23" xfId="0" applyNumberFormat="1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horizontal="right"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 applyProtection="1">
      <alignment vertical="center"/>
      <protection/>
    </xf>
    <xf numFmtId="176" fontId="26" fillId="0" borderId="20" xfId="0" applyNumberFormat="1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15" fillId="0" borderId="17" xfId="61" applyFont="1" applyFill="1" applyBorder="1" applyAlignment="1">
      <alignment horizontal="center" vertical="center"/>
      <protection/>
    </xf>
    <xf numFmtId="176" fontId="10" fillId="34" borderId="28" xfId="61" applyNumberFormat="1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>
      <alignment vertical="center"/>
    </xf>
    <xf numFmtId="0" fontId="17" fillId="33" borderId="29" xfId="0" applyFont="1" applyFill="1" applyBorder="1" applyAlignment="1" applyProtection="1">
      <alignment vertical="center"/>
      <protection locked="0"/>
    </xf>
    <xf numFmtId="0" fontId="17" fillId="33" borderId="29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right" vertical="center"/>
    </xf>
    <xf numFmtId="176" fontId="10" fillId="33" borderId="0" xfId="0" applyNumberFormat="1" applyFont="1" applyFill="1" applyBorder="1" applyAlignment="1">
      <alignment vertical="center"/>
    </xf>
    <xf numFmtId="0" fontId="2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0" fontId="14" fillId="0" borderId="12" xfId="61" applyFont="1" applyFill="1" applyBorder="1" applyAlignment="1">
      <alignment horizontal="left"/>
      <protection/>
    </xf>
    <xf numFmtId="0" fontId="14" fillId="0" borderId="17" xfId="61" applyFont="1" applyFill="1" applyBorder="1" applyAlignment="1">
      <alignment horizontal="left"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right" vertical="center"/>
    </xf>
    <xf numFmtId="177" fontId="5" fillId="0" borderId="31" xfId="0" applyNumberFormat="1" applyFont="1" applyFill="1" applyBorder="1" applyAlignment="1">
      <alignment vertical="center"/>
    </xf>
    <xf numFmtId="0" fontId="5" fillId="0" borderId="23" xfId="0" applyFont="1" applyFill="1" applyBorder="1" applyAlignment="1" applyProtection="1">
      <alignment horizontal="left" vertical="center"/>
      <protection locked="0"/>
    </xf>
    <xf numFmtId="176" fontId="5" fillId="0" borderId="23" xfId="0" applyNumberFormat="1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0" fontId="5" fillId="0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32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10" fillId="0" borderId="23" xfId="0" applyFont="1" applyFill="1" applyBorder="1" applyAlignment="1" applyProtection="1">
      <alignment vertical="center"/>
      <protection locked="0"/>
    </xf>
    <xf numFmtId="176" fontId="26" fillId="0" borderId="23" xfId="0" applyNumberFormat="1" applyFont="1" applyFill="1" applyBorder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176" fontId="5" fillId="0" borderId="34" xfId="0" applyNumberFormat="1" applyFont="1" applyFill="1" applyBorder="1" applyAlignment="1" applyProtection="1">
      <alignment horizontal="left" vertical="center"/>
      <protection/>
    </xf>
    <xf numFmtId="0" fontId="5" fillId="0" borderId="35" xfId="0" applyFont="1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176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right"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176" fontId="26" fillId="0" borderId="20" xfId="0" applyNumberFormat="1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177" fontId="5" fillId="0" borderId="37" xfId="0" applyNumberFormat="1" applyFont="1" applyFill="1" applyBorder="1" applyAlignment="1">
      <alignment vertical="center"/>
    </xf>
    <xf numFmtId="177" fontId="5" fillId="0" borderId="27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9" fontId="5" fillId="0" borderId="39" xfId="0" applyNumberFormat="1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9" fontId="24" fillId="34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 shrinkToFit="1"/>
      <protection locked="0"/>
    </xf>
    <xf numFmtId="0" fontId="5" fillId="34" borderId="41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36" borderId="0" xfId="0" applyFill="1" applyBorder="1" applyAlignment="1">
      <alignment horizontal="center" vertical="center"/>
    </xf>
    <xf numFmtId="179" fontId="5" fillId="36" borderId="0" xfId="0" applyNumberFormat="1" applyFont="1" applyFill="1" applyBorder="1" applyAlignment="1" applyProtection="1">
      <alignment horizontal="center" vertical="center" shrinkToFit="1"/>
      <protection locked="0"/>
    </xf>
    <xf numFmtId="9" fontId="24" fillId="36" borderId="0" xfId="0" applyNumberFormat="1" applyFont="1" applyFill="1" applyBorder="1" applyAlignment="1" applyProtection="1">
      <alignment horizontal="center" vertical="center"/>
      <protection locked="0"/>
    </xf>
    <xf numFmtId="0" fontId="18" fillId="36" borderId="0" xfId="0" applyFont="1" applyFill="1" applyBorder="1" applyAlignment="1" applyProtection="1">
      <alignment horizontal="center" vertical="center" shrinkToFit="1"/>
      <protection locked="0"/>
    </xf>
    <xf numFmtId="0" fontId="0" fillId="36" borderId="0" xfId="0" applyFill="1" applyBorder="1" applyAlignment="1" applyProtection="1">
      <alignment horizontal="center" vertical="center"/>
      <protection locked="0"/>
    </xf>
    <xf numFmtId="0" fontId="5" fillId="36" borderId="0" xfId="0" applyFont="1" applyFill="1" applyBorder="1" applyAlignment="1" applyProtection="1">
      <alignment horizontal="center" vertical="center"/>
      <protection locked="0"/>
    </xf>
    <xf numFmtId="179" fontId="5" fillId="34" borderId="19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26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2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176" fontId="5" fillId="0" borderId="43" xfId="0" applyNumberFormat="1" applyFont="1" applyFill="1" applyBorder="1" applyAlignment="1">
      <alignment vertical="center"/>
    </xf>
    <xf numFmtId="176" fontId="5" fillId="0" borderId="44" xfId="0" applyNumberFormat="1" applyFont="1" applyFill="1" applyBorder="1" applyAlignment="1">
      <alignment vertical="center"/>
    </xf>
    <xf numFmtId="0" fontId="64" fillId="0" borderId="12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179" fontId="5" fillId="34" borderId="40" xfId="0" applyNumberFormat="1" applyFont="1" applyFill="1" applyBorder="1" applyAlignment="1" applyProtection="1">
      <alignment horizontal="center" vertical="center" shrinkToFit="1"/>
      <protection locked="0"/>
    </xf>
    <xf numFmtId="9" fontId="24" fillId="34" borderId="40" xfId="0" applyNumberFormat="1" applyFont="1" applyFill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 shrinkToFit="1"/>
      <protection locked="0"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>
      <alignment vertical="center"/>
    </xf>
    <xf numFmtId="0" fontId="0" fillId="36" borderId="45" xfId="0" applyFill="1" applyBorder="1" applyAlignment="1">
      <alignment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27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 shrinkToFit="1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0" fontId="14" fillId="0" borderId="21" xfId="61" applyFont="1" applyFill="1" applyBorder="1" applyAlignment="1">
      <alignment horizontal="left"/>
      <protection/>
    </xf>
    <xf numFmtId="177" fontId="5" fillId="0" borderId="47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 shrinkToFit="1"/>
    </xf>
    <xf numFmtId="0" fontId="0" fillId="33" borderId="0" xfId="0" applyFill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5" fillId="33" borderId="0" xfId="0" applyFont="1" applyFill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8" fillId="33" borderId="29" xfId="0" applyFont="1" applyFill="1" applyBorder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horizontal="center" vertical="center" shrinkToFit="1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shrinkToFit="1"/>
      <protection/>
    </xf>
    <xf numFmtId="0" fontId="23" fillId="33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176" fontId="5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76" fontId="1" fillId="33" borderId="30" xfId="0" applyNumberFormat="1" applyFont="1" applyFill="1" applyBorder="1" applyAlignment="1" applyProtection="1">
      <alignment vertical="center"/>
      <protection/>
    </xf>
    <xf numFmtId="176" fontId="5" fillId="33" borderId="0" xfId="0" applyNumberFormat="1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25" fillId="33" borderId="0" xfId="0" applyFont="1" applyFill="1" applyBorder="1" applyAlignment="1" applyProtection="1">
      <alignment vertical="center"/>
      <protection/>
    </xf>
    <xf numFmtId="176" fontId="25" fillId="33" borderId="0" xfId="0" applyNumberFormat="1" applyFont="1" applyFill="1" applyBorder="1" applyAlignment="1" applyProtection="1">
      <alignment vertical="center"/>
      <protection/>
    </xf>
    <xf numFmtId="0" fontId="0" fillId="36" borderId="45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6" borderId="45" xfId="0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horizontal="center" vertical="center"/>
      <protection/>
    </xf>
    <xf numFmtId="0" fontId="0" fillId="36" borderId="0" xfId="0" applyFill="1" applyAlignment="1" applyProtection="1">
      <alignment vertical="center"/>
      <protection/>
    </xf>
    <xf numFmtId="0" fontId="0" fillId="36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6" borderId="45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6" borderId="0" xfId="0" applyFill="1" applyBorder="1" applyAlignment="1" applyProtection="1">
      <alignment horizontal="center" vertical="center"/>
      <protection/>
    </xf>
    <xf numFmtId="0" fontId="16" fillId="0" borderId="27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12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18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14" fontId="16" fillId="0" borderId="49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53" xfId="0" applyFill="1" applyBorder="1" applyAlignment="1" applyProtection="1">
      <alignment horizontal="left" vertical="center"/>
      <protection locked="0"/>
    </xf>
    <xf numFmtId="0" fontId="12" fillId="0" borderId="27" xfId="0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53" xfId="0" applyFill="1" applyBorder="1" applyAlignment="1" applyProtection="1">
      <alignment vertical="center"/>
      <protection locked="0"/>
    </xf>
    <xf numFmtId="0" fontId="0" fillId="0" borderId="37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9" fillId="33" borderId="29" xfId="0" applyFont="1" applyFill="1" applyBorder="1" applyAlignment="1">
      <alignment horizontal="right" vertical="center"/>
    </xf>
    <xf numFmtId="0" fontId="5" fillId="34" borderId="55" xfId="0" applyFont="1" applyFill="1" applyBorder="1" applyAlignment="1" applyProtection="1">
      <alignment vertical="center" shrinkToFit="1"/>
      <protection locked="0"/>
    </xf>
    <xf numFmtId="0" fontId="5" fillId="34" borderId="42" xfId="0" applyFont="1" applyFill="1" applyBorder="1" applyAlignment="1" applyProtection="1">
      <alignment vertical="center" shrinkToFit="1"/>
      <protection locked="0"/>
    </xf>
    <xf numFmtId="0" fontId="5" fillId="34" borderId="56" xfId="0" applyFont="1" applyFill="1" applyBorder="1" applyAlignment="1" applyProtection="1">
      <alignment vertical="center" shrinkToFit="1"/>
      <protection locked="0"/>
    </xf>
    <xf numFmtId="0" fontId="5" fillId="0" borderId="57" xfId="0" applyFont="1" applyBorder="1" applyAlignment="1">
      <alignment horizontal="center" vertical="center"/>
    </xf>
    <xf numFmtId="0" fontId="9" fillId="33" borderId="23" xfId="0" applyFont="1" applyFill="1" applyBorder="1" applyAlignment="1">
      <alignment horizontal="right" vertical="center"/>
    </xf>
    <xf numFmtId="0" fontId="5" fillId="0" borderId="27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58" xfId="0" applyFont="1" applyBorder="1" applyAlignment="1">
      <alignment vertical="center" shrinkToFit="1"/>
    </xf>
    <xf numFmtId="0" fontId="5" fillId="0" borderId="59" xfId="0" applyFont="1" applyBorder="1" applyAlignment="1">
      <alignment vertical="center" shrinkToFit="1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16" xfId="0" applyFont="1" applyBorder="1" applyAlignment="1">
      <alignment vertical="center"/>
    </xf>
    <xf numFmtId="14" fontId="8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0" fillId="0" borderId="2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49" xfId="0" applyFont="1" applyFill="1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10" fillId="0" borderId="26" xfId="0" applyFont="1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176" fontId="10" fillId="0" borderId="27" xfId="0" applyNumberFormat="1" applyFont="1" applyFill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7" fillId="0" borderId="27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57" xfId="0" applyFont="1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60" xfId="0" applyBorder="1" applyAlignment="1">
      <alignment vertical="center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5" fillId="34" borderId="22" xfId="0" applyFont="1" applyFill="1" applyBorder="1" applyAlignment="1" applyProtection="1">
      <alignment horizontal="center" vertical="center"/>
      <protection locked="0"/>
    </xf>
    <xf numFmtId="0" fontId="1" fillId="34" borderId="62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176" fontId="10" fillId="0" borderId="27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0" fillId="0" borderId="27" xfId="0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Fill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17</xdr:row>
      <xdr:rowOff>152400</xdr:rowOff>
    </xdr:from>
    <xdr:to>
      <xdr:col>15</xdr:col>
      <xdr:colOff>0</xdr:colOff>
      <xdr:row>17</xdr:row>
      <xdr:rowOff>152400</xdr:rowOff>
    </xdr:to>
    <xdr:sp>
      <xdr:nvSpPr>
        <xdr:cNvPr id="1" name="Line 9"/>
        <xdr:cNvSpPr>
          <a:spLocks/>
        </xdr:cNvSpPr>
      </xdr:nvSpPr>
      <xdr:spPr>
        <a:xfrm>
          <a:off x="8077200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171450</xdr:rowOff>
    </xdr:from>
    <xdr:to>
      <xdr:col>15</xdr:col>
      <xdr:colOff>0</xdr:colOff>
      <xdr:row>28</xdr:row>
      <xdr:rowOff>171450</xdr:rowOff>
    </xdr:to>
    <xdr:sp>
      <xdr:nvSpPr>
        <xdr:cNvPr id="2" name="Line 12"/>
        <xdr:cNvSpPr>
          <a:spLocks/>
        </xdr:cNvSpPr>
      </xdr:nvSpPr>
      <xdr:spPr>
        <a:xfrm>
          <a:off x="8077200" y="6505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>
      <xdr:nvSpPr>
        <xdr:cNvPr id="3" name="Line 13"/>
        <xdr:cNvSpPr>
          <a:spLocks/>
        </xdr:cNvSpPr>
      </xdr:nvSpPr>
      <xdr:spPr>
        <a:xfrm>
          <a:off x="8077200" y="6886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152400</xdr:rowOff>
    </xdr:from>
    <xdr:to>
      <xdr:col>15</xdr:col>
      <xdr:colOff>0</xdr:colOff>
      <xdr:row>17</xdr:row>
      <xdr:rowOff>152400</xdr:rowOff>
    </xdr:to>
    <xdr:sp>
      <xdr:nvSpPr>
        <xdr:cNvPr id="4" name="Line 15"/>
        <xdr:cNvSpPr>
          <a:spLocks/>
        </xdr:cNvSpPr>
      </xdr:nvSpPr>
      <xdr:spPr>
        <a:xfrm>
          <a:off x="8077200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171450</xdr:rowOff>
    </xdr:from>
    <xdr:to>
      <xdr:col>15</xdr:col>
      <xdr:colOff>0</xdr:colOff>
      <xdr:row>28</xdr:row>
      <xdr:rowOff>171450</xdr:rowOff>
    </xdr:to>
    <xdr:sp>
      <xdr:nvSpPr>
        <xdr:cNvPr id="5" name="Line 18"/>
        <xdr:cNvSpPr>
          <a:spLocks/>
        </xdr:cNvSpPr>
      </xdr:nvSpPr>
      <xdr:spPr>
        <a:xfrm>
          <a:off x="8077200" y="6505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>
      <xdr:nvSpPr>
        <xdr:cNvPr id="6" name="Line 19"/>
        <xdr:cNvSpPr>
          <a:spLocks/>
        </xdr:cNvSpPr>
      </xdr:nvSpPr>
      <xdr:spPr>
        <a:xfrm>
          <a:off x="8077200" y="6886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152400</xdr:rowOff>
    </xdr:from>
    <xdr:to>
      <xdr:col>15</xdr:col>
      <xdr:colOff>0</xdr:colOff>
      <xdr:row>17</xdr:row>
      <xdr:rowOff>152400</xdr:rowOff>
    </xdr:to>
    <xdr:sp>
      <xdr:nvSpPr>
        <xdr:cNvPr id="7" name="Line 21"/>
        <xdr:cNvSpPr>
          <a:spLocks/>
        </xdr:cNvSpPr>
      </xdr:nvSpPr>
      <xdr:spPr>
        <a:xfrm>
          <a:off x="8077200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171450</xdr:rowOff>
    </xdr:from>
    <xdr:to>
      <xdr:col>15</xdr:col>
      <xdr:colOff>0</xdr:colOff>
      <xdr:row>28</xdr:row>
      <xdr:rowOff>171450</xdr:rowOff>
    </xdr:to>
    <xdr:sp>
      <xdr:nvSpPr>
        <xdr:cNvPr id="8" name="Line 24"/>
        <xdr:cNvSpPr>
          <a:spLocks/>
        </xdr:cNvSpPr>
      </xdr:nvSpPr>
      <xdr:spPr>
        <a:xfrm>
          <a:off x="8077200" y="6505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>
      <xdr:nvSpPr>
        <xdr:cNvPr id="9" name="Line 25"/>
        <xdr:cNvSpPr>
          <a:spLocks/>
        </xdr:cNvSpPr>
      </xdr:nvSpPr>
      <xdr:spPr>
        <a:xfrm>
          <a:off x="8077200" y="6886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152400</xdr:rowOff>
    </xdr:from>
    <xdr:to>
      <xdr:col>15</xdr:col>
      <xdr:colOff>0</xdr:colOff>
      <xdr:row>17</xdr:row>
      <xdr:rowOff>152400</xdr:rowOff>
    </xdr:to>
    <xdr:sp>
      <xdr:nvSpPr>
        <xdr:cNvPr id="10" name="Line 27"/>
        <xdr:cNvSpPr>
          <a:spLocks/>
        </xdr:cNvSpPr>
      </xdr:nvSpPr>
      <xdr:spPr>
        <a:xfrm>
          <a:off x="8077200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171450</xdr:rowOff>
    </xdr:from>
    <xdr:to>
      <xdr:col>15</xdr:col>
      <xdr:colOff>0</xdr:colOff>
      <xdr:row>28</xdr:row>
      <xdr:rowOff>171450</xdr:rowOff>
    </xdr:to>
    <xdr:sp>
      <xdr:nvSpPr>
        <xdr:cNvPr id="11" name="Line 30"/>
        <xdr:cNvSpPr>
          <a:spLocks/>
        </xdr:cNvSpPr>
      </xdr:nvSpPr>
      <xdr:spPr>
        <a:xfrm>
          <a:off x="8077200" y="6505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>
      <xdr:nvSpPr>
        <xdr:cNvPr id="12" name="Line 31"/>
        <xdr:cNvSpPr>
          <a:spLocks/>
        </xdr:cNvSpPr>
      </xdr:nvSpPr>
      <xdr:spPr>
        <a:xfrm>
          <a:off x="8077200" y="6886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152400</xdr:rowOff>
    </xdr:from>
    <xdr:to>
      <xdr:col>15</xdr:col>
      <xdr:colOff>0</xdr:colOff>
      <xdr:row>17</xdr:row>
      <xdr:rowOff>152400</xdr:rowOff>
    </xdr:to>
    <xdr:sp>
      <xdr:nvSpPr>
        <xdr:cNvPr id="13" name="Line 33"/>
        <xdr:cNvSpPr>
          <a:spLocks/>
        </xdr:cNvSpPr>
      </xdr:nvSpPr>
      <xdr:spPr>
        <a:xfrm>
          <a:off x="8077200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171450</xdr:rowOff>
    </xdr:from>
    <xdr:to>
      <xdr:col>15</xdr:col>
      <xdr:colOff>0</xdr:colOff>
      <xdr:row>28</xdr:row>
      <xdr:rowOff>171450</xdr:rowOff>
    </xdr:to>
    <xdr:sp>
      <xdr:nvSpPr>
        <xdr:cNvPr id="14" name="Line 36"/>
        <xdr:cNvSpPr>
          <a:spLocks/>
        </xdr:cNvSpPr>
      </xdr:nvSpPr>
      <xdr:spPr>
        <a:xfrm>
          <a:off x="8077200" y="6505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>
      <xdr:nvSpPr>
        <xdr:cNvPr id="15" name="Line 37"/>
        <xdr:cNvSpPr>
          <a:spLocks/>
        </xdr:cNvSpPr>
      </xdr:nvSpPr>
      <xdr:spPr>
        <a:xfrm>
          <a:off x="8077200" y="6886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171450</xdr:rowOff>
    </xdr:from>
    <xdr:to>
      <xdr:col>15</xdr:col>
      <xdr:colOff>0</xdr:colOff>
      <xdr:row>24</xdr:row>
      <xdr:rowOff>171450</xdr:rowOff>
    </xdr:to>
    <xdr:sp>
      <xdr:nvSpPr>
        <xdr:cNvPr id="16" name="Line 12"/>
        <xdr:cNvSpPr>
          <a:spLocks/>
        </xdr:cNvSpPr>
      </xdr:nvSpPr>
      <xdr:spPr>
        <a:xfrm>
          <a:off x="8077200" y="5400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171450</xdr:rowOff>
    </xdr:from>
    <xdr:to>
      <xdr:col>15</xdr:col>
      <xdr:colOff>0</xdr:colOff>
      <xdr:row>24</xdr:row>
      <xdr:rowOff>171450</xdr:rowOff>
    </xdr:to>
    <xdr:sp>
      <xdr:nvSpPr>
        <xdr:cNvPr id="17" name="Line 18"/>
        <xdr:cNvSpPr>
          <a:spLocks/>
        </xdr:cNvSpPr>
      </xdr:nvSpPr>
      <xdr:spPr>
        <a:xfrm>
          <a:off x="8077200" y="5400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171450</xdr:rowOff>
    </xdr:from>
    <xdr:to>
      <xdr:col>15</xdr:col>
      <xdr:colOff>0</xdr:colOff>
      <xdr:row>24</xdr:row>
      <xdr:rowOff>171450</xdr:rowOff>
    </xdr:to>
    <xdr:sp>
      <xdr:nvSpPr>
        <xdr:cNvPr id="18" name="Line 24"/>
        <xdr:cNvSpPr>
          <a:spLocks/>
        </xdr:cNvSpPr>
      </xdr:nvSpPr>
      <xdr:spPr>
        <a:xfrm>
          <a:off x="8077200" y="5400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171450</xdr:rowOff>
    </xdr:from>
    <xdr:to>
      <xdr:col>15</xdr:col>
      <xdr:colOff>0</xdr:colOff>
      <xdr:row>24</xdr:row>
      <xdr:rowOff>171450</xdr:rowOff>
    </xdr:to>
    <xdr:sp>
      <xdr:nvSpPr>
        <xdr:cNvPr id="19" name="Line 30"/>
        <xdr:cNvSpPr>
          <a:spLocks/>
        </xdr:cNvSpPr>
      </xdr:nvSpPr>
      <xdr:spPr>
        <a:xfrm>
          <a:off x="8077200" y="5400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171450</xdr:rowOff>
    </xdr:from>
    <xdr:to>
      <xdr:col>15</xdr:col>
      <xdr:colOff>0</xdr:colOff>
      <xdr:row>24</xdr:row>
      <xdr:rowOff>171450</xdr:rowOff>
    </xdr:to>
    <xdr:sp>
      <xdr:nvSpPr>
        <xdr:cNvPr id="20" name="Line 36"/>
        <xdr:cNvSpPr>
          <a:spLocks/>
        </xdr:cNvSpPr>
      </xdr:nvSpPr>
      <xdr:spPr>
        <a:xfrm>
          <a:off x="8077200" y="5400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37"/>
  <sheetViews>
    <sheetView tabSelected="1" workbookViewId="0" topLeftCell="A1">
      <selection activeCell="I13" sqref="I13"/>
    </sheetView>
  </sheetViews>
  <sheetFormatPr defaultColWidth="0" defaultRowHeight="0" customHeight="1" zeroHeight="1"/>
  <cols>
    <col min="1" max="1" width="0.5625" style="28" customWidth="1"/>
    <col min="2" max="2" width="2.8515625" style="28" customWidth="1"/>
    <col min="3" max="3" width="20.57421875" style="28" customWidth="1"/>
    <col min="4" max="4" width="12.421875" style="28" customWidth="1"/>
    <col min="5" max="5" width="9.00390625" style="40" customWidth="1"/>
    <col min="6" max="6" width="13.140625" style="28" customWidth="1"/>
    <col min="7" max="7" width="4.7109375" style="41" customWidth="1"/>
    <col min="8" max="8" width="3.8515625" style="28" customWidth="1"/>
    <col min="9" max="9" width="8.57421875" style="28" customWidth="1"/>
    <col min="10" max="16" width="7.57421875" style="28" customWidth="1"/>
    <col min="17" max="17" width="7.57421875" style="86" customWidth="1"/>
    <col min="18" max="18" width="8.421875" style="86" customWidth="1"/>
    <col min="19" max="19" width="10.00390625" style="28" customWidth="1"/>
    <col min="20" max="20" width="3.7109375" style="26" hidden="1" customWidth="1"/>
    <col min="21" max="21" width="3.8515625" style="27" hidden="1" customWidth="1"/>
    <col min="22" max="22" width="4.7109375" style="26" hidden="1" customWidth="1"/>
    <col min="23" max="24" width="3.421875" style="26" hidden="1" customWidth="1"/>
    <col min="25" max="25" width="5.28125" style="26" hidden="1" customWidth="1"/>
    <col min="26" max="26" width="3.8515625" style="26" hidden="1" customWidth="1"/>
    <col min="27" max="27" width="5.28125" style="26" hidden="1" customWidth="1"/>
    <col min="28" max="28" width="4.7109375" style="26" hidden="1" customWidth="1"/>
    <col min="29" max="33" width="5.28125" style="26" hidden="1" customWidth="1"/>
    <col min="34" max="34" width="4.28125" style="26" hidden="1" customWidth="1"/>
    <col min="35" max="16384" width="0" style="28" hidden="1" customWidth="1"/>
  </cols>
  <sheetData>
    <row r="1" spans="1:34" ht="24">
      <c r="A1" s="1"/>
      <c r="B1" s="1"/>
      <c r="C1" s="2" t="s">
        <v>72</v>
      </c>
      <c r="D1" s="3"/>
      <c r="E1" s="4"/>
      <c r="F1" s="5"/>
      <c r="G1" s="6"/>
      <c r="H1" s="5"/>
      <c r="I1" s="1"/>
      <c r="J1" s="51"/>
      <c r="K1" s="1"/>
      <c r="L1" s="7" t="s">
        <v>85</v>
      </c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>
      <c r="A3" s="10"/>
      <c r="B3" s="10"/>
      <c r="C3" s="83" t="s">
        <v>2</v>
      </c>
      <c r="D3" s="238"/>
      <c r="E3" s="239"/>
      <c r="F3" s="240"/>
      <c r="G3" s="50"/>
      <c r="H3" s="252" t="s">
        <v>3</v>
      </c>
      <c r="I3" s="253"/>
      <c r="J3" s="253"/>
      <c r="K3" s="253"/>
      <c r="L3" s="206"/>
      <c r="M3" s="241" t="s">
        <v>4</v>
      </c>
      <c r="N3" s="242"/>
      <c r="O3" s="243"/>
      <c r="P3" s="256" t="s">
        <v>0</v>
      </c>
      <c r="Q3" s="257"/>
      <c r="R3" s="258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207" t="s">
        <v>5</v>
      </c>
      <c r="D4" s="244"/>
      <c r="E4" s="245"/>
      <c r="F4" s="246"/>
      <c r="G4" s="50"/>
      <c r="H4" s="254" t="s">
        <v>6</v>
      </c>
      <c r="I4" s="255"/>
      <c r="J4" s="110" t="s">
        <v>26</v>
      </c>
      <c r="K4" s="110" t="s">
        <v>27</v>
      </c>
      <c r="L4" s="117" t="s">
        <v>28</v>
      </c>
      <c r="M4" s="118">
        <v>1</v>
      </c>
      <c r="N4" s="118">
        <v>0.67</v>
      </c>
      <c r="O4" s="118">
        <v>0.5</v>
      </c>
      <c r="P4" s="18"/>
      <c r="Q4" s="18"/>
      <c r="R4" s="19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>
      <c r="A5" s="10"/>
      <c r="B5" s="10"/>
      <c r="C5" s="208"/>
      <c r="D5" s="247"/>
      <c r="E5" s="248"/>
      <c r="F5" s="249"/>
      <c r="G5" s="50"/>
      <c r="H5" s="263" t="s">
        <v>53</v>
      </c>
      <c r="I5" s="264"/>
      <c r="J5" s="52">
        <v>40</v>
      </c>
      <c r="K5" s="74" t="s">
        <v>43</v>
      </c>
      <c r="L5" s="87">
        <v>1</v>
      </c>
      <c r="M5" s="112">
        <f>R9*J5</f>
        <v>0</v>
      </c>
      <c r="N5" s="75">
        <f>M5*0.67</f>
        <v>0</v>
      </c>
      <c r="O5" s="75">
        <f>M5*0.5</f>
        <v>0</v>
      </c>
      <c r="P5" s="111" t="s">
        <v>7</v>
      </c>
      <c r="Q5" s="259"/>
      <c r="R5" s="260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>
      <c r="A6" s="10"/>
      <c r="B6" s="10"/>
      <c r="C6" s="207" t="s">
        <v>8</v>
      </c>
      <c r="D6" s="220"/>
      <c r="E6" s="221"/>
      <c r="F6" s="222"/>
      <c r="G6" s="50"/>
      <c r="H6" s="250" t="s">
        <v>54</v>
      </c>
      <c r="I6" s="251"/>
      <c r="J6" s="73">
        <v>25</v>
      </c>
      <c r="K6" s="74" t="s">
        <v>57</v>
      </c>
      <c r="L6" s="88">
        <v>24</v>
      </c>
      <c r="M6" s="113">
        <f>J6*R9</f>
        <v>0</v>
      </c>
      <c r="N6" s="138">
        <f>M6*0.67</f>
        <v>0</v>
      </c>
      <c r="O6" s="138">
        <f>M6*0.5</f>
        <v>0</v>
      </c>
      <c r="P6" s="111" t="s">
        <v>9</v>
      </c>
      <c r="Q6" s="261"/>
      <c r="R6" s="262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208"/>
      <c r="D7" s="217"/>
      <c r="E7" s="218"/>
      <c r="F7" s="219"/>
      <c r="G7" s="50"/>
      <c r="H7" s="250" t="s">
        <v>55</v>
      </c>
      <c r="I7" s="251"/>
      <c r="J7" s="142">
        <v>2000</v>
      </c>
      <c r="K7" s="137">
        <v>5</v>
      </c>
      <c r="L7" s="137">
        <v>3</v>
      </c>
      <c r="M7" s="139">
        <f>J7*R9</f>
        <v>0</v>
      </c>
      <c r="N7" s="140">
        <f>M7*0.67</f>
        <v>0</v>
      </c>
      <c r="O7" s="141">
        <f>M7*0.5</f>
        <v>0</v>
      </c>
      <c r="P7" s="71" t="s">
        <v>10</v>
      </c>
      <c r="Q7" s="20" t="s">
        <v>29</v>
      </c>
      <c r="R7" s="21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215" t="s">
        <v>11</v>
      </c>
      <c r="D8" s="211"/>
      <c r="E8" s="212"/>
      <c r="F8" s="209"/>
      <c r="G8" s="50"/>
      <c r="H8" s="265" t="s">
        <v>56</v>
      </c>
      <c r="I8" s="206"/>
      <c r="J8" s="167" t="s">
        <v>89</v>
      </c>
      <c r="K8" s="115" t="s">
        <v>58</v>
      </c>
      <c r="L8" s="114">
        <v>0.5</v>
      </c>
      <c r="M8" s="164">
        <v>500</v>
      </c>
      <c r="N8" s="166" t="s">
        <v>88</v>
      </c>
      <c r="O8" s="166" t="s">
        <v>88</v>
      </c>
      <c r="P8" s="72" t="s">
        <v>12</v>
      </c>
      <c r="Q8" s="58" t="s">
        <v>30</v>
      </c>
      <c r="R8" s="59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216"/>
      <c r="D9" s="213"/>
      <c r="E9" s="214"/>
      <c r="F9" s="210"/>
      <c r="G9" s="50"/>
      <c r="H9" s="205" t="s">
        <v>86</v>
      </c>
      <c r="I9" s="206"/>
      <c r="J9" s="161">
        <v>375</v>
      </c>
      <c r="K9" s="161">
        <v>1</v>
      </c>
      <c r="L9" s="162" t="s">
        <v>87</v>
      </c>
      <c r="M9" s="116">
        <f>J9*R9</f>
        <v>0</v>
      </c>
      <c r="N9" s="165" t="s">
        <v>88</v>
      </c>
      <c r="O9" s="165" t="s">
        <v>88</v>
      </c>
      <c r="P9" s="163" t="s">
        <v>13</v>
      </c>
      <c r="Q9" s="22" t="s">
        <v>14</v>
      </c>
      <c r="R9" s="23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4.5" customHeight="1" thickTop="1">
      <c r="A10" s="171"/>
      <c r="B10" s="171"/>
      <c r="C10" s="172"/>
      <c r="D10" s="173"/>
      <c r="E10" s="173"/>
      <c r="F10" s="174"/>
      <c r="G10" s="266"/>
      <c r="H10" s="266"/>
      <c r="I10" s="66"/>
      <c r="J10" s="93"/>
      <c r="K10" s="68"/>
      <c r="L10" s="65"/>
      <c r="M10" s="69"/>
      <c r="N10" s="70"/>
      <c r="O10" s="7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1.25" customHeight="1">
      <c r="A11" s="171"/>
      <c r="B11" s="171"/>
      <c r="C11" s="175"/>
      <c r="D11" s="176"/>
      <c r="E11" s="176"/>
      <c r="F11" s="177"/>
      <c r="G11" s="230"/>
      <c r="H11" s="230"/>
      <c r="I11" s="24" t="s">
        <v>15</v>
      </c>
      <c r="J11" s="10"/>
      <c r="K11" s="10"/>
      <c r="L11" s="10"/>
      <c r="M11" s="10"/>
      <c r="N11" s="24" t="s">
        <v>16</v>
      </c>
      <c r="O11" s="10"/>
      <c r="P11" s="10"/>
      <c r="Q11" s="10"/>
      <c r="R11" s="10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5.75" customHeight="1">
      <c r="A12" s="171"/>
      <c r="B12" s="178"/>
      <c r="C12" s="179"/>
      <c r="D12" s="180"/>
      <c r="E12" s="181"/>
      <c r="F12" s="182"/>
      <c r="G12" s="231" t="s">
        <v>17</v>
      </c>
      <c r="H12" s="237"/>
      <c r="I12" s="269">
        <v>1</v>
      </c>
      <c r="J12" s="242"/>
      <c r="K12" s="242"/>
      <c r="L12" s="242"/>
      <c r="M12" s="270"/>
      <c r="N12" s="149"/>
      <c r="O12" s="127"/>
      <c r="P12" s="127"/>
      <c r="Q12" s="84"/>
      <c r="R12" s="85"/>
      <c r="S12" s="36"/>
      <c r="U12" s="26"/>
      <c r="AE12" s="28"/>
      <c r="AF12" s="28"/>
      <c r="AG12" s="28"/>
      <c r="AH12" s="28"/>
    </row>
    <row r="13" spans="1:34" ht="15.75" customHeight="1" thickBot="1">
      <c r="A13" s="171"/>
      <c r="B13" s="178"/>
      <c r="C13" s="183"/>
      <c r="D13" s="184"/>
      <c r="E13" s="184"/>
      <c r="F13" s="185"/>
      <c r="G13" s="231" t="s">
        <v>18</v>
      </c>
      <c r="H13" s="232"/>
      <c r="I13" s="133">
        <v>43831</v>
      </c>
      <c r="J13" s="134">
        <f>I13+1</f>
        <v>43832</v>
      </c>
      <c r="K13" s="134">
        <f>J13+1</f>
        <v>43833</v>
      </c>
      <c r="L13" s="135">
        <f>K13+1</f>
        <v>43834</v>
      </c>
      <c r="M13" s="144">
        <f>L13+1</f>
        <v>43835</v>
      </c>
      <c r="N13" s="149"/>
      <c r="O13" s="128"/>
      <c r="P13" s="128"/>
      <c r="Q13" s="275" t="s">
        <v>37</v>
      </c>
      <c r="R13" s="276"/>
      <c r="S13" s="36"/>
      <c r="U13" s="26"/>
      <c r="AE13" s="28"/>
      <c r="AF13" s="28"/>
      <c r="AG13" s="28"/>
      <c r="AH13" s="28"/>
    </row>
    <row r="14" spans="1:34" ht="15.75" customHeight="1">
      <c r="A14" s="171"/>
      <c r="B14" s="178"/>
      <c r="C14" s="186"/>
      <c r="D14" s="184"/>
      <c r="E14" s="187"/>
      <c r="F14" s="188"/>
      <c r="G14" s="231" t="s">
        <v>19</v>
      </c>
      <c r="H14" s="232"/>
      <c r="I14" s="29">
        <v>1</v>
      </c>
      <c r="J14" s="29">
        <v>1</v>
      </c>
      <c r="K14" s="29">
        <v>1</v>
      </c>
      <c r="L14" s="123">
        <v>1</v>
      </c>
      <c r="M14" s="145">
        <v>1</v>
      </c>
      <c r="N14" s="149"/>
      <c r="O14" s="129"/>
      <c r="P14" s="129"/>
      <c r="Q14" s="223" t="s">
        <v>38</v>
      </c>
      <c r="R14" s="224"/>
      <c r="S14" s="36"/>
      <c r="U14" s="26"/>
      <c r="AE14" s="28"/>
      <c r="AF14" s="28"/>
      <c r="AG14" s="28"/>
      <c r="AH14" s="28"/>
    </row>
    <row r="15" spans="1:34" ht="15.75" customHeight="1">
      <c r="A15" s="171"/>
      <c r="B15" s="178"/>
      <c r="C15" s="189"/>
      <c r="D15" s="190"/>
      <c r="E15" s="190"/>
      <c r="F15" s="94"/>
      <c r="G15" s="231" t="s">
        <v>20</v>
      </c>
      <c r="H15" s="232"/>
      <c r="I15" s="30"/>
      <c r="J15" s="30"/>
      <c r="K15" s="30"/>
      <c r="L15" s="124"/>
      <c r="M15" s="146"/>
      <c r="N15" s="149"/>
      <c r="O15" s="130"/>
      <c r="P15" s="130"/>
      <c r="Q15" s="267" t="s">
        <v>40</v>
      </c>
      <c r="R15" s="268"/>
      <c r="S15" s="36"/>
      <c r="U15" s="26"/>
      <c r="AE15" s="28"/>
      <c r="AF15" s="28"/>
      <c r="AG15" s="28"/>
      <c r="AH15" s="28"/>
    </row>
    <row r="16" spans="1:34" ht="15.75" customHeight="1">
      <c r="A16" s="171"/>
      <c r="B16" s="171"/>
      <c r="C16" s="171"/>
      <c r="D16" s="191"/>
      <c r="E16" s="192"/>
      <c r="F16" s="188"/>
      <c r="G16" s="235" t="s">
        <v>21</v>
      </c>
      <c r="H16" s="236"/>
      <c r="I16" s="31"/>
      <c r="J16" s="32"/>
      <c r="K16" s="32"/>
      <c r="L16" s="57"/>
      <c r="M16" s="119"/>
      <c r="N16" s="149"/>
      <c r="O16" s="131"/>
      <c r="P16" s="131"/>
      <c r="Q16" s="271" t="s">
        <v>41</v>
      </c>
      <c r="R16" s="272"/>
      <c r="S16" s="36"/>
      <c r="U16" s="26"/>
      <c r="AE16" s="28"/>
      <c r="AF16" s="28"/>
      <c r="AG16" s="28"/>
      <c r="AH16" s="28"/>
    </row>
    <row r="17" spans="1:34" ht="19.5" customHeight="1" thickBot="1">
      <c r="A17" s="10"/>
      <c r="B17" s="10"/>
      <c r="C17" s="33" t="s">
        <v>22</v>
      </c>
      <c r="D17" s="229" t="s">
        <v>23</v>
      </c>
      <c r="E17" s="229"/>
      <c r="F17" s="229"/>
      <c r="G17" s="233" t="s">
        <v>24</v>
      </c>
      <c r="H17" s="234"/>
      <c r="I17" s="34" t="s">
        <v>31</v>
      </c>
      <c r="J17" s="34" t="s">
        <v>31</v>
      </c>
      <c r="K17" s="34" t="s">
        <v>31</v>
      </c>
      <c r="L17" s="125" t="s">
        <v>31</v>
      </c>
      <c r="M17" s="147" t="s">
        <v>31</v>
      </c>
      <c r="N17" s="149"/>
      <c r="O17" s="132"/>
      <c r="P17" s="132"/>
      <c r="Q17" s="273" t="s">
        <v>42</v>
      </c>
      <c r="R17" s="274"/>
      <c r="S17" s="36"/>
      <c r="U17" s="26"/>
      <c r="AE17" s="28"/>
      <c r="AF17" s="28"/>
      <c r="AG17" s="28"/>
      <c r="AH17" s="28"/>
    </row>
    <row r="18" spans="1:29" ht="21.75" customHeight="1">
      <c r="A18" s="10"/>
      <c r="B18" s="95"/>
      <c r="C18" s="96"/>
      <c r="D18" s="97"/>
      <c r="E18" s="98"/>
      <c r="F18" s="97"/>
      <c r="G18" s="97"/>
      <c r="H18" s="99"/>
      <c r="I18" s="35"/>
      <c r="J18" s="35"/>
      <c r="K18" s="35"/>
      <c r="L18" s="120"/>
      <c r="M18" s="119"/>
      <c r="N18" s="149"/>
      <c r="O18" s="131"/>
      <c r="P18" s="131"/>
      <c r="Q18" s="91"/>
      <c r="R18" s="91"/>
      <c r="S18" s="38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29" ht="21.75" customHeight="1">
      <c r="A19" s="10"/>
      <c r="B19" s="95" t="s">
        <v>25</v>
      </c>
      <c r="C19" s="103" t="s">
        <v>47</v>
      </c>
      <c r="D19" s="101" t="s">
        <v>48</v>
      </c>
      <c r="E19" s="102"/>
      <c r="F19" s="101"/>
      <c r="G19" s="101"/>
      <c r="H19" s="100"/>
      <c r="I19" s="35" t="str">
        <f>TEXT(I17,I17)</f>
        <v>+</v>
      </c>
      <c r="J19" s="35" t="str">
        <f>TEXT(J17,J17)</f>
        <v>+</v>
      </c>
      <c r="K19" s="35" t="str">
        <f>TEXT(K17,K17)</f>
        <v>+</v>
      </c>
      <c r="L19" s="35" t="str">
        <f>TEXT(L17,L17)</f>
        <v>+</v>
      </c>
      <c r="M19" s="35" t="str">
        <f>TEXT(M17,M17)</f>
        <v>+</v>
      </c>
      <c r="N19" s="149"/>
      <c r="O19" s="131"/>
      <c r="P19" s="131"/>
      <c r="Q19" s="91"/>
      <c r="R19" s="91"/>
      <c r="S19" s="38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1:29" ht="21.75" customHeight="1">
      <c r="A20" s="10"/>
      <c r="B20" s="95" t="s">
        <v>67</v>
      </c>
      <c r="C20" s="103" t="s">
        <v>35</v>
      </c>
      <c r="D20" s="101" t="s">
        <v>60</v>
      </c>
      <c r="E20" s="102"/>
      <c r="F20" s="101"/>
      <c r="G20" s="101"/>
      <c r="H20" s="100"/>
      <c r="I20" s="35" t="str">
        <f>TEXT(I17,I17)</f>
        <v>+</v>
      </c>
      <c r="J20" s="35" t="str">
        <f>TEXT(J17,J17)</f>
        <v>+</v>
      </c>
      <c r="K20" s="35" t="str">
        <f>TEXT(K17,K17)</f>
        <v>+</v>
      </c>
      <c r="L20" s="35" t="str">
        <f>TEXT(L17,L17)</f>
        <v>+</v>
      </c>
      <c r="M20" s="35" t="str">
        <f>TEXT(M17,M17)</f>
        <v>+</v>
      </c>
      <c r="N20" s="149"/>
      <c r="O20" s="131"/>
      <c r="P20" s="131"/>
      <c r="Q20" s="91"/>
      <c r="R20" s="91"/>
      <c r="S20" s="38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1:29" ht="21.75" customHeight="1">
      <c r="A21" s="10"/>
      <c r="B21" s="153" t="s">
        <v>68</v>
      </c>
      <c r="C21" s="154" t="s">
        <v>73</v>
      </c>
      <c r="D21" s="101" t="s">
        <v>74</v>
      </c>
      <c r="E21" s="102"/>
      <c r="F21" s="101"/>
      <c r="G21" s="101"/>
      <c r="H21" s="100"/>
      <c r="I21" s="35" t="str">
        <f>TEXT(I17,I17)</f>
        <v>+</v>
      </c>
      <c r="J21" s="35"/>
      <c r="K21" s="35"/>
      <c r="L21" s="32"/>
      <c r="M21" s="119"/>
      <c r="N21" s="193"/>
      <c r="O21" s="171"/>
      <c r="P21" s="194"/>
      <c r="Q21" s="195"/>
      <c r="R21" s="195"/>
      <c r="S21" s="19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ht="21.75" customHeight="1">
      <c r="A22" s="10"/>
      <c r="B22" s="32"/>
      <c r="C22" s="155" t="s">
        <v>75</v>
      </c>
      <c r="D22" s="156"/>
      <c r="E22" s="152"/>
      <c r="F22" s="152"/>
      <c r="G22" s="152"/>
      <c r="H22" s="151"/>
      <c r="I22" s="35"/>
      <c r="J22" s="35"/>
      <c r="K22" s="35"/>
      <c r="L22" s="32"/>
      <c r="M22" s="119"/>
      <c r="N22" s="193"/>
      <c r="O22" s="194"/>
      <c r="P22" s="194"/>
      <c r="Q22" s="195"/>
      <c r="R22" s="195"/>
      <c r="S22" s="19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ht="21.75" customHeight="1">
      <c r="A23" s="10"/>
      <c r="B23" s="95" t="s">
        <v>69</v>
      </c>
      <c r="C23" s="157" t="s">
        <v>76</v>
      </c>
      <c r="D23" s="158" t="s">
        <v>77</v>
      </c>
      <c r="E23" s="37">
        <f>ROUND(M9,-1)</f>
        <v>0</v>
      </c>
      <c r="F23" s="159" t="s">
        <v>78</v>
      </c>
      <c r="G23" s="105">
        <f>E23-E23/10</f>
        <v>0</v>
      </c>
      <c r="H23" s="160" t="s">
        <v>32</v>
      </c>
      <c r="I23" s="35" t="str">
        <f>TEXT(I17,I17)</f>
        <v>+</v>
      </c>
      <c r="J23" s="35"/>
      <c r="K23" s="35"/>
      <c r="L23" s="32"/>
      <c r="M23" s="119"/>
      <c r="N23" s="193"/>
      <c r="O23" s="194"/>
      <c r="P23" s="194"/>
      <c r="Q23" s="195"/>
      <c r="R23" s="195"/>
      <c r="S23" s="19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34" ht="22.5" customHeight="1">
      <c r="A24" s="10"/>
      <c r="B24" s="42"/>
      <c r="C24" s="53" t="s">
        <v>79</v>
      </c>
      <c r="D24" s="43"/>
      <c r="E24" s="44"/>
      <c r="F24" s="45"/>
      <c r="G24" s="46"/>
      <c r="H24" s="47"/>
      <c r="I24" s="48"/>
      <c r="J24" s="32"/>
      <c r="K24" s="32"/>
      <c r="L24" s="32"/>
      <c r="M24" s="119"/>
      <c r="N24" s="193"/>
      <c r="O24" s="171"/>
      <c r="P24" s="194"/>
      <c r="Q24" s="196"/>
      <c r="R24" s="194"/>
      <c r="S24" s="194"/>
      <c r="U24" s="26"/>
      <c r="AE24" s="28"/>
      <c r="AF24" s="28"/>
      <c r="AG24" s="28"/>
      <c r="AH24" s="28"/>
    </row>
    <row r="25" spans="1:29" ht="21.75" customHeight="1">
      <c r="A25" s="10"/>
      <c r="B25" s="32"/>
      <c r="C25" s="49" t="s">
        <v>80</v>
      </c>
      <c r="D25" s="54"/>
      <c r="E25" s="55"/>
      <c r="F25" s="104"/>
      <c r="G25" s="107"/>
      <c r="H25" s="106"/>
      <c r="I25" s="35"/>
      <c r="J25" s="35"/>
      <c r="K25" s="35"/>
      <c r="L25" s="63"/>
      <c r="M25" s="119"/>
      <c r="N25" s="193"/>
      <c r="O25" s="194"/>
      <c r="P25" s="204"/>
      <c r="Q25" s="204"/>
      <c r="R25" s="195"/>
      <c r="S25" s="19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29" ht="21.75" customHeight="1">
      <c r="A26" s="10"/>
      <c r="B26" s="32" t="s">
        <v>70</v>
      </c>
      <c r="C26" s="103" t="s">
        <v>35</v>
      </c>
      <c r="D26" s="76" t="s">
        <v>51</v>
      </c>
      <c r="E26" s="77"/>
      <c r="F26" s="76"/>
      <c r="G26" s="76"/>
      <c r="H26" s="78"/>
      <c r="I26" s="35" t="str">
        <f>TEXT(I17,I17)</f>
        <v>+</v>
      </c>
      <c r="J26" s="35"/>
      <c r="K26" s="35"/>
      <c r="L26" s="120"/>
      <c r="M26" s="119"/>
      <c r="N26" s="197"/>
      <c r="O26" s="198"/>
      <c r="P26" s="198"/>
      <c r="Q26" s="199"/>
      <c r="R26" s="199"/>
      <c r="S26" s="19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1:29" ht="21.75" customHeight="1">
      <c r="A27" s="10"/>
      <c r="B27" s="95" t="s">
        <v>81</v>
      </c>
      <c r="C27" s="103" t="s">
        <v>65</v>
      </c>
      <c r="D27" s="54" t="s">
        <v>61</v>
      </c>
      <c r="E27" s="37">
        <f>ROUND(M5,-1)</f>
        <v>0</v>
      </c>
      <c r="F27" s="104" t="s">
        <v>36</v>
      </c>
      <c r="G27" s="105">
        <v>500</v>
      </c>
      <c r="H27" s="106" t="s">
        <v>32</v>
      </c>
      <c r="I27" s="35" t="str">
        <f>TEXT(I17,I17)</f>
        <v>+</v>
      </c>
      <c r="J27" s="35" t="str">
        <f>TEXT(J17,J17)</f>
        <v>+</v>
      </c>
      <c r="K27" s="35" t="str">
        <f>TEXT(K17,K17)</f>
        <v>+</v>
      </c>
      <c r="L27" s="35" t="str">
        <f>TEXT(L17,L17)</f>
        <v>+</v>
      </c>
      <c r="N27" s="197"/>
      <c r="O27" s="198"/>
      <c r="P27" s="198"/>
      <c r="Q27" s="199" t="s">
        <v>63</v>
      </c>
      <c r="R27" s="199"/>
      <c r="S27" s="19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1:34" ht="21.75" customHeight="1">
      <c r="A28" s="10"/>
      <c r="B28" s="42"/>
      <c r="C28" s="53"/>
      <c r="D28" s="43"/>
      <c r="E28" s="44"/>
      <c r="F28" s="45"/>
      <c r="G28" s="46"/>
      <c r="H28" s="47"/>
      <c r="I28" s="48"/>
      <c r="J28" s="32"/>
      <c r="K28" s="32"/>
      <c r="L28" s="57"/>
      <c r="M28" s="119"/>
      <c r="N28" s="197"/>
      <c r="O28" s="198"/>
      <c r="P28" s="198"/>
      <c r="Q28" s="199"/>
      <c r="R28" s="199"/>
      <c r="S28" s="194"/>
      <c r="U28" s="26"/>
      <c r="AE28" s="28"/>
      <c r="AF28" s="28"/>
      <c r="AG28" s="28"/>
      <c r="AH28" s="28"/>
    </row>
    <row r="29" spans="1:29" ht="21.75" customHeight="1">
      <c r="A29" s="10"/>
      <c r="B29" s="95" t="s">
        <v>82</v>
      </c>
      <c r="C29" s="103" t="s">
        <v>62</v>
      </c>
      <c r="D29" s="54" t="s">
        <v>49</v>
      </c>
      <c r="E29" s="55">
        <f>ROUND(M6,0)</f>
        <v>0</v>
      </c>
      <c r="F29" s="104" t="s">
        <v>39</v>
      </c>
      <c r="G29" s="105">
        <f>500-E29*2</f>
        <v>500</v>
      </c>
      <c r="H29" s="106" t="s">
        <v>32</v>
      </c>
      <c r="I29" s="35" t="str">
        <f>TEXT(I17,I17)</f>
        <v>+</v>
      </c>
      <c r="J29" s="35" t="str">
        <f>TEXT(J17,J17)</f>
        <v>+</v>
      </c>
      <c r="K29" s="35" t="str">
        <f>TEXT(K17,K17)</f>
        <v>+</v>
      </c>
      <c r="L29" s="35" t="str">
        <f>TEXT(L17,L17)</f>
        <v>+</v>
      </c>
      <c r="M29" s="119"/>
      <c r="N29" s="197"/>
      <c r="O29" s="198"/>
      <c r="P29" s="198"/>
      <c r="Q29" s="199" t="s">
        <v>52</v>
      </c>
      <c r="R29" s="199"/>
      <c r="S29" s="19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1:29" ht="21.75" customHeight="1">
      <c r="A30" s="10"/>
      <c r="B30" s="32"/>
      <c r="C30" s="49"/>
      <c r="D30" s="79"/>
      <c r="E30" s="55"/>
      <c r="F30" s="80"/>
      <c r="G30" s="81"/>
      <c r="H30" s="82"/>
      <c r="I30" s="35"/>
      <c r="J30" s="35"/>
      <c r="K30" s="35"/>
      <c r="L30" s="56"/>
      <c r="M30" s="119"/>
      <c r="N30" s="197"/>
      <c r="O30" s="198"/>
      <c r="P30" s="198"/>
      <c r="Q30" s="199"/>
      <c r="R30" s="199"/>
      <c r="S30" s="19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1:29" ht="21.75" customHeight="1">
      <c r="A31" s="10"/>
      <c r="B31" s="32" t="s">
        <v>83</v>
      </c>
      <c r="C31" s="103" t="s">
        <v>64</v>
      </c>
      <c r="D31" s="54" t="s">
        <v>66</v>
      </c>
      <c r="E31" s="55">
        <f>ROUND(M7,-1)</f>
        <v>0</v>
      </c>
      <c r="F31" s="104" t="s">
        <v>39</v>
      </c>
      <c r="G31" s="105">
        <f>500-E31/20</f>
        <v>500</v>
      </c>
      <c r="H31" s="106" t="s">
        <v>32</v>
      </c>
      <c r="I31" s="35"/>
      <c r="J31" s="35"/>
      <c r="K31" s="35"/>
      <c r="L31" s="120"/>
      <c r="M31" s="119" t="str">
        <f>TEXT(M17,M17)</f>
        <v>+</v>
      </c>
      <c r="N31" s="197"/>
      <c r="O31" s="198"/>
      <c r="P31" s="198"/>
      <c r="Q31" s="200" t="s">
        <v>71</v>
      </c>
      <c r="R31" s="200"/>
      <c r="S31" s="201"/>
      <c r="T31" s="25"/>
      <c r="U31" s="25"/>
      <c r="V31" s="25"/>
      <c r="W31" s="25"/>
      <c r="X31" s="25"/>
      <c r="Y31" s="25"/>
      <c r="Z31" s="25"/>
      <c r="AA31" s="25"/>
      <c r="AB31" s="25"/>
      <c r="AC31" s="25"/>
    </row>
    <row r="32" spans="1:29" ht="21.75" customHeight="1">
      <c r="A32" s="10"/>
      <c r="B32" s="32"/>
      <c r="C32" s="49"/>
      <c r="D32" s="89"/>
      <c r="E32" s="90"/>
      <c r="F32" s="92"/>
      <c r="G32" s="81"/>
      <c r="H32" s="82"/>
      <c r="I32" s="35"/>
      <c r="J32" s="35"/>
      <c r="K32" s="35"/>
      <c r="L32" s="120"/>
      <c r="M32" s="119"/>
      <c r="N32" s="202"/>
      <c r="O32" s="200" t="s">
        <v>90</v>
      </c>
      <c r="P32" s="200"/>
      <c r="Q32" s="200"/>
      <c r="R32" s="200"/>
      <c r="S32" s="201"/>
      <c r="T32" s="25"/>
      <c r="U32" s="25"/>
      <c r="V32" s="25"/>
      <c r="W32" s="25"/>
      <c r="X32" s="25"/>
      <c r="Y32" s="25"/>
      <c r="Z32" s="25"/>
      <c r="AA32" s="25"/>
      <c r="AB32" s="25"/>
      <c r="AC32" s="25"/>
    </row>
    <row r="33" spans="1:29" ht="21.75" customHeight="1">
      <c r="A33" s="10"/>
      <c r="B33" s="95" t="s">
        <v>84</v>
      </c>
      <c r="C33" s="108" t="s">
        <v>33</v>
      </c>
      <c r="D33" s="104" t="s">
        <v>50</v>
      </c>
      <c r="E33" s="109"/>
      <c r="F33" s="104"/>
      <c r="G33" s="107"/>
      <c r="H33" s="106"/>
      <c r="I33" s="35"/>
      <c r="J33" s="35"/>
      <c r="K33" s="35"/>
      <c r="L33" s="120"/>
      <c r="M33" s="119" t="str">
        <f>TEXT(M17,M17)</f>
        <v>+</v>
      </c>
      <c r="N33" s="202"/>
      <c r="O33" s="200" t="s">
        <v>91</v>
      </c>
      <c r="P33" s="200"/>
      <c r="Q33" s="201"/>
      <c r="R33" s="201"/>
      <c r="S33" s="201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ht="21.75" customHeight="1">
      <c r="A34" s="10"/>
      <c r="B34" s="121"/>
      <c r="C34" s="122"/>
      <c r="D34" s="136"/>
      <c r="E34" s="109"/>
      <c r="F34" s="104"/>
      <c r="G34" s="107"/>
      <c r="H34" s="106"/>
      <c r="I34" s="64"/>
      <c r="J34" s="64"/>
      <c r="K34" s="64"/>
      <c r="L34" s="143"/>
      <c r="M34" s="119"/>
      <c r="N34" s="202"/>
      <c r="O34" s="200" t="s">
        <v>92</v>
      </c>
      <c r="P34" s="200"/>
      <c r="Q34" s="201"/>
      <c r="R34" s="201"/>
      <c r="S34" s="201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3:19" ht="0" customHeight="1" hidden="1">
      <c r="M35" s="148"/>
      <c r="N35" s="202"/>
      <c r="O35" s="203"/>
      <c r="P35" s="203"/>
      <c r="Q35" s="203"/>
      <c r="R35" s="203"/>
      <c r="S35" s="203"/>
    </row>
    <row r="36" spans="1:29" ht="21.75" customHeight="1" thickBot="1">
      <c r="A36" s="10"/>
      <c r="B36" s="226" t="s">
        <v>1</v>
      </c>
      <c r="C36" s="227"/>
      <c r="D36" s="227"/>
      <c r="E36" s="227"/>
      <c r="F36" s="227"/>
      <c r="G36" s="227"/>
      <c r="H36" s="228"/>
      <c r="I36" s="39" t="s">
        <v>34</v>
      </c>
      <c r="J36" s="39" t="s">
        <v>44</v>
      </c>
      <c r="K36" s="39" t="s">
        <v>45</v>
      </c>
      <c r="L36" s="126" t="s">
        <v>46</v>
      </c>
      <c r="M36" s="150" t="s">
        <v>59</v>
      </c>
      <c r="N36" s="202"/>
      <c r="O36" s="200" t="s">
        <v>93</v>
      </c>
      <c r="P36" s="200"/>
      <c r="Q36" s="201"/>
      <c r="R36" s="201"/>
      <c r="S36" s="201"/>
      <c r="T36" s="25"/>
      <c r="U36" s="25"/>
      <c r="V36" s="25"/>
      <c r="W36" s="25"/>
      <c r="X36" s="25"/>
      <c r="Y36" s="25"/>
      <c r="Z36" s="25"/>
      <c r="AA36" s="25"/>
      <c r="AB36" s="25"/>
      <c r="AC36" s="25"/>
    </row>
    <row r="37" spans="1:34" ht="10.5" customHeight="1" thickTop="1">
      <c r="A37" s="10"/>
      <c r="B37" s="10"/>
      <c r="C37" s="60"/>
      <c r="D37" s="61"/>
      <c r="E37" s="61"/>
      <c r="F37" s="62"/>
      <c r="G37" s="225"/>
      <c r="H37" s="225"/>
      <c r="I37" s="66"/>
      <c r="J37" s="67"/>
      <c r="K37" s="68"/>
      <c r="L37" s="65"/>
      <c r="M37" s="69"/>
      <c r="N37" s="70"/>
      <c r="O37" s="70"/>
      <c r="P37" s="168"/>
      <c r="Q37" s="169"/>
      <c r="R37" s="169"/>
      <c r="S37" s="170"/>
      <c r="T37" s="8"/>
      <c r="U37" s="9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ht="0" customHeight="1" hidden="1"/>
    <row r="39" ht="0" customHeight="1" hidden="1"/>
    <row r="40" ht="0" customHeight="1" hidden="1"/>
    <row r="41" ht="0" customHeight="1" hidden="1"/>
    <row r="42" ht="0" customHeight="1" hidden="1"/>
    <row r="47" ht="0" customHeight="1" hidden="1"/>
  </sheetData>
  <sheetProtection sheet="1"/>
  <mergeCells count="39">
    <mergeCell ref="Q15:R15"/>
    <mergeCell ref="H7:I7"/>
    <mergeCell ref="I12:M12"/>
    <mergeCell ref="Q16:R16"/>
    <mergeCell ref="Q17:R17"/>
    <mergeCell ref="Q13:R13"/>
    <mergeCell ref="P3:R3"/>
    <mergeCell ref="Q5:R5"/>
    <mergeCell ref="Q6:R6"/>
    <mergeCell ref="H5:I5"/>
    <mergeCell ref="H8:I8"/>
    <mergeCell ref="G10:H10"/>
    <mergeCell ref="D3:F3"/>
    <mergeCell ref="M3:O3"/>
    <mergeCell ref="D4:F4"/>
    <mergeCell ref="D5:F5"/>
    <mergeCell ref="H6:I6"/>
    <mergeCell ref="H3:L3"/>
    <mergeCell ref="H4:I4"/>
    <mergeCell ref="G37:H37"/>
    <mergeCell ref="B36:H36"/>
    <mergeCell ref="D17:F17"/>
    <mergeCell ref="G11:H11"/>
    <mergeCell ref="G15:H15"/>
    <mergeCell ref="G17:H17"/>
    <mergeCell ref="G16:H16"/>
    <mergeCell ref="G12:H12"/>
    <mergeCell ref="G13:H13"/>
    <mergeCell ref="G14:H14"/>
    <mergeCell ref="P25:Q25"/>
    <mergeCell ref="H9:I9"/>
    <mergeCell ref="C4:C5"/>
    <mergeCell ref="F8:F9"/>
    <mergeCell ref="D8:E9"/>
    <mergeCell ref="C8:C9"/>
    <mergeCell ref="D7:F7"/>
    <mergeCell ref="C6:C7"/>
    <mergeCell ref="D6:F6"/>
    <mergeCell ref="Q14:R14"/>
  </mergeCells>
  <conditionalFormatting sqref="O36:P36 I36:M36">
    <cfRule type="cellIs" priority="10" dxfId="4" operator="equal" stopIfTrue="1">
      <formula>"実施"</formula>
    </cfRule>
  </conditionalFormatting>
  <conditionalFormatting sqref="O36:P36 I36:M36">
    <cfRule type="cellIs" priority="3" dxfId="2" operator="equal" stopIfTrue="1">
      <formula>"＋"</formula>
    </cfRule>
  </conditionalFormatting>
  <conditionalFormatting sqref="I18:M20 I27:L27 O18:P20 I28:M34 I26:M26 O26:P34">
    <cfRule type="cellIs" priority="9" dxfId="0" operator="equal" stopIfTrue="1">
      <formula>"+"</formula>
    </cfRule>
  </conditionalFormatting>
  <conditionalFormatting sqref="I21:N25">
    <cfRule type="cellIs" priority="1" dxfId="0" operator="equal" stopIfTrue="1">
      <formula>"+"</formula>
    </cfRule>
  </conditionalFormatting>
  <dataValidations count="4">
    <dataValidation type="list" allowBlank="1" showInputMessage="1" showErrorMessage="1" sqref="B36:H36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7:M17">
      <formula1>"+"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I14:M14">
      <formula1>"100%,67%,50%, ,"</formula1>
    </dataValidation>
  </dataValidations>
  <printOptions/>
  <pageMargins left="0.35433070866141736" right="0.3937007874015748" top="0.2" bottom="0" header="0.2" footer="0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2019-11-18T06:33:15Z</cp:lastPrinted>
  <dcterms:created xsi:type="dcterms:W3CDTF">2009-01-12T12:15:40Z</dcterms:created>
  <dcterms:modified xsi:type="dcterms:W3CDTF">2020-10-13T02:29:38Z</dcterms:modified>
  <cp:category/>
  <cp:version/>
  <cp:contentType/>
  <cp:contentStatus/>
</cp:coreProperties>
</file>