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30" tabRatio="823" activeTab="0"/>
  </bookViews>
  <sheets>
    <sheet name="R-THP-COP" sheetId="1" r:id="rId1"/>
  </sheets>
  <definedNames>
    <definedName name="_xlnm.Print_Area" localSheetId="0">'R-THP-COP'!$A$1:$S$32</definedName>
    <definedName name="Z_5AF54F3A_B2B8_471F_9DC3_488F93E85E4A_.wvu.Cols" localSheetId="0" hidden="1">'R-THP-COP'!$T:$IV</definedName>
    <definedName name="Z_5AF54F3A_B2B8_471F_9DC3_488F93E85E4A_.wvu.FilterData" localSheetId="0" hidden="1">'R-THP-COP'!$M$4:$O$8</definedName>
    <definedName name="Z_5AF54F3A_B2B8_471F_9DC3_488F93E85E4A_.wvu.PrintArea" localSheetId="0" hidden="1">'R-THP-COP'!$A$1:$S$32</definedName>
    <definedName name="Z_5AF54F3A_B2B8_471F_9DC3_488F93E85E4A_.wvu.Rows" localSheetId="0" hidden="1">'R-THP-COP'!#REF!,'R-THP-COP'!#REF!</definedName>
    <definedName name="Z_6FE1FD3C_2396_4D4A_9A08_E4DD022E692A_.wvu.Cols" localSheetId="0" hidden="1">'R-THP-COP'!$T:$IV</definedName>
    <definedName name="Z_6FE1FD3C_2396_4D4A_9A08_E4DD022E692A_.wvu.FilterData" localSheetId="0" hidden="1">'R-THP-COP'!$M$4:$O$8</definedName>
    <definedName name="Z_6FE1FD3C_2396_4D4A_9A08_E4DD022E692A_.wvu.PrintArea" localSheetId="0" hidden="1">'R-THP-COP'!$A:$S</definedName>
    <definedName name="Z_6FE1FD3C_2396_4D4A_9A08_E4DD022E692A_.wvu.Rows" localSheetId="0" hidden="1">'R-THP-COP'!#REF!,'R-THP-COP'!#REF!</definedName>
  </definedNames>
  <calcPr fullCalcOnLoad="1"/>
</workbook>
</file>

<file path=xl/sharedStrings.xml><?xml version="1.0" encoding="utf-8"?>
<sst xmlns="http://schemas.openxmlformats.org/spreadsheetml/2006/main" count="108" uniqueCount="92">
  <si>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</si>
  <si>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</si>
  <si>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</si>
  <si>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</si>
  <si>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</si>
  <si>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</si>
  <si>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</si>
  <si>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</si>
  <si>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</si>
  <si>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</si>
  <si>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</si>
  <si>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</si>
  <si>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</si>
  <si>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</si>
  <si>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</si>
  <si>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</si>
  <si>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</si>
  <si>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</si>
  <si>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</si>
  <si>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</si>
  <si>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</si>
  <si>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</si>
  <si>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</si>
  <si>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</si>
  <si>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</si>
  <si>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</si>
  <si>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</si>
  <si>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</si>
  <si>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</si>
  <si>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</si>
  <si>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</si>
  <si>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</si>
  <si>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</si>
  <si>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t>③</t>
  </si>
  <si>
    <t>CPA</t>
  </si>
  <si>
    <t>d.i.v</t>
  </si>
  <si>
    <t>④</t>
  </si>
  <si>
    <t>⑤</t>
  </si>
  <si>
    <t>ｴﾝﾄﾞｷｻﾝ</t>
  </si>
  <si>
    <t>+</t>
  </si>
  <si>
    <r>
      <t>注射薬・指示処方箋(内科・非ﾎｼﾞｷﾝﾘﾝﾊﾟ腫化学療法)</t>
    </r>
    <r>
      <rPr>
        <b/>
        <sz val="20"/>
        <color indexed="8"/>
        <rFont val="ＭＳ ゴシック"/>
        <family val="3"/>
      </rPr>
      <t>　</t>
    </r>
  </si>
  <si>
    <t>VCR</t>
  </si>
  <si>
    <t>PSL</t>
  </si>
  <si>
    <t>Rituxan</t>
  </si>
  <si>
    <t>ﾘﾂｷｻﾝ</t>
  </si>
  <si>
    <t xml:space="preserve">          (点滴静注)</t>
  </si>
  <si>
    <t>mL</t>
  </si>
  <si>
    <t>5分       (急速静注)</t>
  </si>
  <si>
    <t>mL</t>
  </si>
  <si>
    <t>⑥</t>
  </si>
  <si>
    <t>ｵﾝｺﾋﾞﾝ</t>
  </si>
  <si>
    <t>⑦</t>
  </si>
  <si>
    <t>120分     (点滴静注)</t>
  </si>
  <si>
    <t>d.i.v</t>
  </si>
  <si>
    <t>ﾌﾟﾚﾄﾞﾆﾝ</t>
  </si>
  <si>
    <t>または</t>
  </si>
  <si>
    <t>内服</t>
  </si>
  <si>
    <t>⑧</t>
  </si>
  <si>
    <t>mg/日　内服</t>
  </si>
  <si>
    <t>内服後30分あける</t>
  </si>
  <si>
    <t>(Max2mg/body)</t>
  </si>
  <si>
    <t>1～5</t>
  </si>
  <si>
    <t>ﾗｲﾝｷｰﾌﾟ用 (点滴静注)</t>
  </si>
  <si>
    <t>ｶﾛﾅｰﾙ(200)2錠 ＋ ﾚｽﾀﾐﾝ(10)3錠　内服</t>
  </si>
  <si>
    <t>処方を考慮</t>
  </si>
  <si>
    <t>抗真菌薬</t>
  </si>
  <si>
    <r>
      <t>100mg</t>
    </r>
    <r>
      <rPr>
        <sz val="7"/>
        <color indexed="8"/>
        <rFont val="ＭＳ ゴシック"/>
        <family val="3"/>
      </rPr>
      <t>/body</t>
    </r>
  </si>
  <si>
    <r>
      <t>H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ﾌﾞﾛｯｶｰ or PPI</t>
    </r>
  </si>
  <si>
    <t>mg ＋生食</t>
  </si>
  <si>
    <t>mg ＋生食</t>
  </si>
  <si>
    <t>5%Glu　500mL</t>
  </si>
  <si>
    <t>注入速度を上げる際は、</t>
  </si>
  <si>
    <t>血圧下降、気管支痙攣、血管浮腫等の</t>
  </si>
  <si>
    <t>症状が発現するので注意すること</t>
  </si>
  <si>
    <t>初回:開始30分50mL/時､次30分毎に50mL/時ずつ、最大400mL/時まで上げることができる</t>
  </si>
  <si>
    <t>2回目以降(初回副作用軽微時):開始30分100mL/時､次30分毎に100mL/時ずつ、最大400mL/時まで上げることができる</t>
  </si>
  <si>
    <t>ｴﾝﾄﾞｷｻﾝ投与終了後、バックプライミング</t>
  </si>
  <si>
    <t>尿酸降下薬</t>
  </si>
  <si>
    <t>ST合剤</t>
  </si>
  <si>
    <t>THP</t>
  </si>
  <si>
    <t>ﾋﾟﾉﾙﾋﾞﾝ</t>
  </si>
  <si>
    <t>day1</t>
  </si>
  <si>
    <t>day2</t>
  </si>
  <si>
    <t>day3</t>
  </si>
  <si>
    <t>day4</t>
  </si>
  <si>
    <t>day5</t>
  </si>
  <si>
    <t>-</t>
  </si>
  <si>
    <t>ﾌﾟﾛﾄｺｰﾙ1-23:R-THP-COP療法(３週毎)</t>
  </si>
  <si>
    <t xml:space="preserve">ﾋﾟﾉﾙﾋﾞﾝ：壊死性抗癌剤
</t>
  </si>
  <si>
    <t xml:space="preserve">ｵﾝｺﾋﾞﾝ：壊死性抗癌剤
</t>
  </si>
  <si>
    <t xml:space="preserve">ｴﾝﾄﾞｷｻﾝ：炎症性抗癌剤
</t>
  </si>
  <si>
    <t>ｸﾞﾗﾆｾﾄﾛﾝ 3mg/50mL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</si>
</sst>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  <numFmt numFmtId="187" formatCode="0.00_);[Red]\(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7"/>
      <color indexed="8"/>
      <name val="ＭＳ ゴシック"/>
      <family val="3"/>
    </font>
    <font>
      <vertAlign val="sub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4" fillId="0" borderId="15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14" fillId="0" borderId="17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19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176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0" xfId="0" applyFont="1" applyFill="1" applyBorder="1" applyAlignment="1" applyProtection="1">
      <alignment vertical="center" shrinkToFit="1"/>
      <protection/>
    </xf>
    <xf numFmtId="0" fontId="10" fillId="0" borderId="27" xfId="0" applyFont="1" applyFill="1" applyBorder="1" applyAlignment="1" applyProtection="1">
      <alignment vertical="center"/>
      <protection/>
    </xf>
    <xf numFmtId="176" fontId="30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9" fontId="5" fillId="0" borderId="32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76" fontId="0" fillId="0" borderId="34" xfId="0" applyNumberFormat="1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right"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176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176" fontId="10" fillId="36" borderId="18" xfId="0" applyNumberFormat="1" applyFont="1" applyFill="1" applyBorder="1" applyAlignment="1">
      <alignment vertical="center"/>
    </xf>
    <xf numFmtId="49" fontId="5" fillId="36" borderId="18" xfId="0" applyNumberFormat="1" applyFont="1" applyFill="1" applyBorder="1" applyAlignment="1">
      <alignment horizontal="right" vertical="center"/>
    </xf>
    <xf numFmtId="176" fontId="5" fillId="36" borderId="18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177" fontId="5" fillId="0" borderId="43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7" fontId="5" fillId="36" borderId="29" xfId="0" applyNumberFormat="1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/>
    </xf>
    <xf numFmtId="176" fontId="30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0" fillId="0" borderId="34" xfId="0" applyFont="1" applyFill="1" applyBorder="1" applyAlignment="1" applyProtection="1">
      <alignment vertical="center"/>
      <protection/>
    </xf>
    <xf numFmtId="0" fontId="10" fillId="0" borderId="34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right" vertical="center"/>
    </xf>
    <xf numFmtId="0" fontId="14" fillId="0" borderId="44" xfId="61" applyFont="1" applyFill="1" applyBorder="1" applyAlignment="1">
      <alignment horizontal="left" vertical="center"/>
      <protection/>
    </xf>
    <xf numFmtId="0" fontId="15" fillId="0" borderId="21" xfId="61" applyFont="1" applyFill="1" applyBorder="1" applyAlignment="1">
      <alignment horizontal="center" vertical="center"/>
      <protection/>
    </xf>
    <xf numFmtId="176" fontId="10" fillId="34" borderId="46" xfId="61" applyNumberFormat="1" applyFont="1" applyFill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>
      <alignment vertical="center"/>
    </xf>
    <xf numFmtId="0" fontId="17" fillId="33" borderId="47" xfId="0" applyFont="1" applyFill="1" applyBorder="1" applyAlignment="1" applyProtection="1">
      <alignment vertical="center"/>
      <protection locked="0"/>
    </xf>
    <xf numFmtId="0" fontId="17" fillId="33" borderId="47" xfId="0" applyFont="1" applyFill="1" applyBorder="1" applyAlignment="1" applyProtection="1">
      <alignment horizontal="center" vertical="center" shrinkToFit="1"/>
      <protection locked="0"/>
    </xf>
    <xf numFmtId="180" fontId="30" fillId="0" borderId="27" xfId="0" applyNumberFormat="1" applyFont="1" applyFill="1" applyBorder="1" applyAlignment="1" applyProtection="1">
      <alignment vertical="center"/>
      <protection locked="0"/>
    </xf>
    <xf numFmtId="176" fontId="5" fillId="36" borderId="42" xfId="0" applyNumberFormat="1" applyFont="1" applyFill="1" applyBorder="1" applyAlignment="1">
      <alignment vertical="center"/>
    </xf>
    <xf numFmtId="0" fontId="5" fillId="3" borderId="39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right" vertical="center"/>
    </xf>
    <xf numFmtId="0" fontId="29" fillId="36" borderId="18" xfId="0" applyFont="1" applyFill="1" applyBorder="1" applyAlignment="1">
      <alignment horizontal="right" vertical="center"/>
    </xf>
    <xf numFmtId="176" fontId="1" fillId="33" borderId="48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left" vertical="center"/>
    </xf>
    <xf numFmtId="176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vertical="center"/>
      <protection locked="0"/>
    </xf>
    <xf numFmtId="176" fontId="30" fillId="0" borderId="50" xfId="0" applyNumberFormat="1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0" fontId="5" fillId="0" borderId="50" xfId="0" applyNumberFormat="1" applyFont="1" applyFill="1" applyBorder="1" applyAlignment="1" applyProtection="1">
      <alignment horizontal="right"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179" fontId="5" fillId="34" borderId="3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0" fillId="37" borderId="53" xfId="0" applyFill="1" applyBorder="1" applyAlignment="1">
      <alignment vertical="center"/>
    </xf>
    <xf numFmtId="0" fontId="10" fillId="37" borderId="0" xfId="0" applyFont="1" applyFill="1" applyBorder="1" applyAlignment="1">
      <alignment horizontal="center" vertical="center"/>
    </xf>
    <xf numFmtId="179" fontId="5" fillId="37" borderId="53" xfId="0" applyNumberFormat="1" applyFont="1" applyFill="1" applyBorder="1" applyAlignment="1" applyProtection="1">
      <alignment horizontal="center" vertical="center" shrinkToFit="1"/>
      <protection locked="0"/>
    </xf>
    <xf numFmtId="179" fontId="5" fillId="37" borderId="0" xfId="0" applyNumberFormat="1" applyFont="1" applyFill="1" applyBorder="1" applyAlignment="1" applyProtection="1">
      <alignment horizontal="center" vertical="center" shrinkToFit="1"/>
      <protection locked="0"/>
    </xf>
    <xf numFmtId="9" fontId="26" fillId="37" borderId="53" xfId="0" applyNumberFormat="1" applyFont="1" applyFill="1" applyBorder="1" applyAlignment="1" applyProtection="1">
      <alignment horizontal="center" vertical="center"/>
      <protection locked="0"/>
    </xf>
    <xf numFmtId="0" fontId="18" fillId="37" borderId="53" xfId="0" applyFont="1" applyFill="1" applyBorder="1" applyAlignment="1" applyProtection="1">
      <alignment horizontal="center" vertical="center" shrinkToFit="1"/>
      <protection locked="0"/>
    </xf>
    <xf numFmtId="0" fontId="0" fillId="37" borderId="53" xfId="0" applyFill="1" applyBorder="1" applyAlignment="1" applyProtection="1">
      <alignment horizontal="center" vertical="center"/>
      <protection locked="0"/>
    </xf>
    <xf numFmtId="0" fontId="5" fillId="37" borderId="53" xfId="0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>
      <alignment horizontal="right" vertical="center"/>
    </xf>
    <xf numFmtId="177" fontId="5" fillId="0" borderId="55" xfId="0" applyNumberFormat="1" applyFont="1" applyFill="1" applyBorder="1" applyAlignment="1">
      <alignment horizontal="center" vertical="center"/>
    </xf>
    <xf numFmtId="177" fontId="5" fillId="0" borderId="56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37" borderId="0" xfId="0" applyFont="1" applyFill="1" applyBorder="1" applyAlignment="1" applyProtection="1">
      <alignment horizontal="center" vertical="center"/>
      <protection locked="0"/>
    </xf>
    <xf numFmtId="0" fontId="28" fillId="37" borderId="0" xfId="0" applyFont="1" applyFill="1" applyBorder="1" applyAlignment="1" applyProtection="1">
      <alignment horizontal="center" vertical="center"/>
      <protection locked="0"/>
    </xf>
    <xf numFmtId="187" fontId="5" fillId="0" borderId="38" xfId="0" applyNumberFormat="1" applyFont="1" applyFill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187" fontId="5" fillId="0" borderId="44" xfId="0" applyNumberFormat="1" applyFont="1" applyFill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5" fillId="0" borderId="21" xfId="0" applyNumberFormat="1" applyFont="1" applyFill="1" applyBorder="1" applyAlignment="1">
      <alignment vertical="center"/>
    </xf>
    <xf numFmtId="187" fontId="0" fillId="0" borderId="39" xfId="0" applyNumberFormat="1" applyBorder="1" applyAlignment="1">
      <alignment vertical="center"/>
    </xf>
    <xf numFmtId="0" fontId="10" fillId="34" borderId="63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9" fillId="33" borderId="34" xfId="0" applyFont="1" applyFill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49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0" fontId="10" fillId="0" borderId="64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65" xfId="0" applyBorder="1" applyAlignment="1">
      <alignment vertical="center"/>
    </xf>
    <xf numFmtId="0" fontId="5" fillId="0" borderId="45" xfId="0" applyFont="1" applyFill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" fillId="0" borderId="49" xfId="0" applyFont="1" applyFill="1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65" xfId="0" applyBorder="1" applyAlignment="1" applyProtection="1">
      <alignment vertical="center"/>
      <protection/>
    </xf>
    <xf numFmtId="0" fontId="10" fillId="0" borderId="39" xfId="0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69" xfId="0" applyBorder="1" applyAlignment="1" applyProtection="1">
      <alignment vertical="center"/>
      <protection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1" fillId="34" borderId="70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horizontal="left" vertical="center"/>
      <protection/>
    </xf>
    <xf numFmtId="0" fontId="0" fillId="0" borderId="62" xfId="0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36" xfId="0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 vertical="center"/>
      <protection/>
    </xf>
    <xf numFmtId="0" fontId="5" fillId="34" borderId="57" xfId="0" applyFont="1" applyFill="1" applyBorder="1" applyAlignment="1" applyProtection="1">
      <alignment vertical="center" shrinkToFit="1"/>
      <protection locked="0"/>
    </xf>
    <xf numFmtId="0" fontId="5" fillId="34" borderId="71" xfId="0" applyFont="1" applyFill="1" applyBorder="1" applyAlignment="1" applyProtection="1">
      <alignment vertical="center" shrinkToFit="1"/>
      <protection locked="0"/>
    </xf>
    <xf numFmtId="0" fontId="5" fillId="34" borderId="72" xfId="0" applyFont="1" applyFill="1" applyBorder="1" applyAlignment="1" applyProtection="1">
      <alignment vertical="center" shrinkToFit="1"/>
      <protection locked="0"/>
    </xf>
    <xf numFmtId="0" fontId="18" fillId="0" borderId="46" xfId="0" applyFont="1" applyFill="1" applyBorder="1" applyAlignment="1" applyProtection="1">
      <alignment horizontal="center" vertical="center" shrinkToFit="1"/>
      <protection/>
    </xf>
    <xf numFmtId="0" fontId="0" fillId="0" borderId="73" xfId="0" applyBorder="1" applyAlignment="1" applyProtection="1">
      <alignment horizontal="center" vertical="center" shrinkToFit="1"/>
      <protection/>
    </xf>
    <xf numFmtId="14" fontId="16" fillId="0" borderId="49" xfId="0" applyNumberFormat="1" applyFont="1" applyFill="1" applyBorder="1" applyAlignment="1" applyProtection="1">
      <alignment horizontal="left" vertical="center"/>
      <protection/>
    </xf>
    <xf numFmtId="0" fontId="0" fillId="0" borderId="74" xfId="0" applyBorder="1" applyAlignment="1" applyProtection="1">
      <alignment vertical="center"/>
      <protection/>
    </xf>
    <xf numFmtId="0" fontId="0" fillId="0" borderId="75" xfId="0" applyBorder="1" applyAlignment="1" applyProtection="1">
      <alignment vertical="center"/>
      <protection/>
    </xf>
    <xf numFmtId="0" fontId="0" fillId="0" borderId="76" xfId="0" applyBorder="1" applyAlignment="1" applyProtection="1">
      <alignment vertical="center"/>
      <protection/>
    </xf>
    <xf numFmtId="0" fontId="8" fillId="0" borderId="21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176" fontId="2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134350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171450</xdr:rowOff>
    </xdr:from>
    <xdr:to>
      <xdr:col>15</xdr:col>
      <xdr:colOff>0</xdr:colOff>
      <xdr:row>25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8134350" y="5819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3" name="Line 13"/>
        <xdr:cNvSpPr>
          <a:spLocks/>
        </xdr:cNvSpPr>
      </xdr:nvSpPr>
      <xdr:spPr>
        <a:xfrm>
          <a:off x="8134350" y="7029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8134350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171450</xdr:rowOff>
    </xdr:from>
    <xdr:to>
      <xdr:col>15</xdr:col>
      <xdr:colOff>0</xdr:colOff>
      <xdr:row>25</xdr:row>
      <xdr:rowOff>171450</xdr:rowOff>
    </xdr:to>
    <xdr:sp>
      <xdr:nvSpPr>
        <xdr:cNvPr id="5" name="Line 18"/>
        <xdr:cNvSpPr>
          <a:spLocks/>
        </xdr:cNvSpPr>
      </xdr:nvSpPr>
      <xdr:spPr>
        <a:xfrm>
          <a:off x="8134350" y="5819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6" name="Line 19"/>
        <xdr:cNvSpPr>
          <a:spLocks/>
        </xdr:cNvSpPr>
      </xdr:nvSpPr>
      <xdr:spPr>
        <a:xfrm>
          <a:off x="8134350" y="7029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8134350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171450</xdr:rowOff>
    </xdr:from>
    <xdr:to>
      <xdr:col>15</xdr:col>
      <xdr:colOff>0</xdr:colOff>
      <xdr:row>25</xdr:row>
      <xdr:rowOff>171450</xdr:rowOff>
    </xdr:to>
    <xdr:sp>
      <xdr:nvSpPr>
        <xdr:cNvPr id="8" name="Line 24"/>
        <xdr:cNvSpPr>
          <a:spLocks/>
        </xdr:cNvSpPr>
      </xdr:nvSpPr>
      <xdr:spPr>
        <a:xfrm>
          <a:off x="8134350" y="5819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9" name="Line 25"/>
        <xdr:cNvSpPr>
          <a:spLocks/>
        </xdr:cNvSpPr>
      </xdr:nvSpPr>
      <xdr:spPr>
        <a:xfrm>
          <a:off x="8134350" y="7029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8134350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171450</xdr:rowOff>
    </xdr:from>
    <xdr:to>
      <xdr:col>15</xdr:col>
      <xdr:colOff>0</xdr:colOff>
      <xdr:row>25</xdr:row>
      <xdr:rowOff>171450</xdr:rowOff>
    </xdr:to>
    <xdr:sp>
      <xdr:nvSpPr>
        <xdr:cNvPr id="11" name="Line 30"/>
        <xdr:cNvSpPr>
          <a:spLocks/>
        </xdr:cNvSpPr>
      </xdr:nvSpPr>
      <xdr:spPr>
        <a:xfrm>
          <a:off x="8134350" y="5819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12" name="Line 31"/>
        <xdr:cNvSpPr>
          <a:spLocks/>
        </xdr:cNvSpPr>
      </xdr:nvSpPr>
      <xdr:spPr>
        <a:xfrm>
          <a:off x="8134350" y="7029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8134350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171450</xdr:rowOff>
    </xdr:from>
    <xdr:to>
      <xdr:col>15</xdr:col>
      <xdr:colOff>0</xdr:colOff>
      <xdr:row>25</xdr:row>
      <xdr:rowOff>171450</xdr:rowOff>
    </xdr:to>
    <xdr:sp>
      <xdr:nvSpPr>
        <xdr:cNvPr id="14" name="Line 36"/>
        <xdr:cNvSpPr>
          <a:spLocks/>
        </xdr:cNvSpPr>
      </xdr:nvSpPr>
      <xdr:spPr>
        <a:xfrm>
          <a:off x="8134350" y="5819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15" name="Line 37"/>
        <xdr:cNvSpPr>
          <a:spLocks/>
        </xdr:cNvSpPr>
      </xdr:nvSpPr>
      <xdr:spPr>
        <a:xfrm>
          <a:off x="8134350" y="7029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2"/>
  <sheetViews>
    <sheetView tabSelected="1" workbookViewId="0" topLeftCell="A1">
      <selection activeCell="I13" sqref="I13"/>
    </sheetView>
  </sheetViews>
  <sheetFormatPr defaultColWidth="0" defaultRowHeight="0" customHeight="1" zeroHeight="1"/>
  <cols>
    <col min="1" max="1" width="1.421875" style="37" customWidth="1"/>
    <col min="2" max="2" width="2.8515625" style="37" customWidth="1"/>
    <col min="3" max="3" width="20.57421875" style="37" customWidth="1"/>
    <col min="4" max="4" width="14.28125" style="37" customWidth="1"/>
    <col min="5" max="5" width="9.00390625" style="68" customWidth="1"/>
    <col min="6" max="6" width="10.57421875" style="37" customWidth="1"/>
    <col min="7" max="7" width="6.421875" style="69" customWidth="1"/>
    <col min="8" max="8" width="3.8515625" style="37" customWidth="1"/>
    <col min="9" max="17" width="7.57421875" style="37" customWidth="1"/>
    <col min="18" max="18" width="7.421875" style="37" customWidth="1"/>
    <col min="19" max="19" width="4.421875" style="37" customWidth="1"/>
    <col min="20" max="20" width="3.7109375" style="35" hidden="1" customWidth="1"/>
    <col min="21" max="21" width="3.8515625" style="36" hidden="1" customWidth="1"/>
    <col min="22" max="22" width="4.7109375" style="35" hidden="1" customWidth="1"/>
    <col min="23" max="24" width="3.421875" style="35" hidden="1" customWidth="1"/>
    <col min="25" max="25" width="5.28125" style="35" hidden="1" customWidth="1"/>
    <col min="26" max="26" width="3.8515625" style="35" hidden="1" customWidth="1"/>
    <col min="27" max="27" width="5.28125" style="35" hidden="1" customWidth="1"/>
    <col min="28" max="28" width="4.7109375" style="35" hidden="1" customWidth="1"/>
    <col min="29" max="33" width="5.28125" style="35" hidden="1" customWidth="1"/>
    <col min="34" max="34" width="4.28125" style="35" hidden="1" customWidth="1"/>
    <col min="35" max="16384" width="0" style="37" hidden="1" customWidth="1"/>
  </cols>
  <sheetData>
    <row r="1" spans="1:34" ht="24">
      <c r="A1" s="1"/>
      <c r="B1" s="1"/>
      <c r="C1" s="2" t="s">
        <v>40</v>
      </c>
      <c r="D1" s="3"/>
      <c r="E1" s="4"/>
      <c r="F1" s="5"/>
      <c r="G1" s="6"/>
      <c r="H1" s="5"/>
      <c r="I1" s="1"/>
      <c r="J1" s="97"/>
      <c r="K1" s="1"/>
      <c r="L1" s="7" t="s">
        <v>87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216"/>
      <c r="E3" s="217"/>
      <c r="F3" s="218"/>
      <c r="G3" s="219"/>
      <c r="H3" s="220"/>
      <c r="I3" s="221" t="s">
        <v>3</v>
      </c>
      <c r="J3" s="222"/>
      <c r="K3" s="222"/>
      <c r="L3" s="223"/>
      <c r="M3" s="224" t="s">
        <v>4</v>
      </c>
      <c r="N3" s="225"/>
      <c r="O3" s="226"/>
      <c r="P3" s="211" t="s">
        <v>0</v>
      </c>
      <c r="Q3" s="212"/>
      <c r="R3" s="213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38" t="s">
        <v>5</v>
      </c>
      <c r="D4" s="227"/>
      <c r="E4" s="228"/>
      <c r="F4" s="229"/>
      <c r="G4" s="219"/>
      <c r="H4" s="220"/>
      <c r="I4" s="106" t="s">
        <v>6</v>
      </c>
      <c r="J4" s="107" t="s">
        <v>28</v>
      </c>
      <c r="K4" s="107" t="s">
        <v>29</v>
      </c>
      <c r="L4" s="108" t="s">
        <v>30</v>
      </c>
      <c r="M4" s="74">
        <v>1</v>
      </c>
      <c r="N4" s="75">
        <v>0.67</v>
      </c>
      <c r="O4" s="76">
        <v>0.5</v>
      </c>
      <c r="P4" s="19"/>
      <c r="Q4" s="20"/>
      <c r="R4" s="2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239"/>
      <c r="D5" s="230"/>
      <c r="E5" s="231"/>
      <c r="F5" s="232"/>
      <c r="G5" s="219"/>
      <c r="H5" s="220"/>
      <c r="I5" s="111" t="s">
        <v>43</v>
      </c>
      <c r="J5" s="105">
        <v>375</v>
      </c>
      <c r="K5" s="105">
        <v>1</v>
      </c>
      <c r="L5" s="174" t="s">
        <v>35</v>
      </c>
      <c r="M5" s="112">
        <f>J5*R9</f>
        <v>0</v>
      </c>
      <c r="N5" s="175" t="s">
        <v>86</v>
      </c>
      <c r="O5" s="176" t="s">
        <v>86</v>
      </c>
      <c r="P5" s="22" t="s">
        <v>7</v>
      </c>
      <c r="Q5" s="214"/>
      <c r="R5" s="215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238" t="s">
        <v>8</v>
      </c>
      <c r="D6" s="240"/>
      <c r="E6" s="241"/>
      <c r="F6" s="242"/>
      <c r="G6" s="219"/>
      <c r="H6" s="220"/>
      <c r="I6" s="71" t="s">
        <v>34</v>
      </c>
      <c r="J6" s="72">
        <v>750</v>
      </c>
      <c r="K6" s="72">
        <v>1</v>
      </c>
      <c r="L6" s="101">
        <v>2</v>
      </c>
      <c r="M6" s="113">
        <f>R9*J6</f>
        <v>0</v>
      </c>
      <c r="N6" s="73">
        <f>M6*0.67</f>
        <v>0</v>
      </c>
      <c r="O6" s="114">
        <f>M6*0.5</f>
        <v>0</v>
      </c>
      <c r="P6" s="22" t="s">
        <v>9</v>
      </c>
      <c r="Q6" s="233"/>
      <c r="R6" s="234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239"/>
      <c r="D7" s="235"/>
      <c r="E7" s="236"/>
      <c r="F7" s="237"/>
      <c r="G7" s="219"/>
      <c r="H7" s="220"/>
      <c r="I7" s="102" t="s">
        <v>79</v>
      </c>
      <c r="J7" s="103">
        <v>50</v>
      </c>
      <c r="K7" s="103">
        <v>1</v>
      </c>
      <c r="L7" s="104" t="s">
        <v>35</v>
      </c>
      <c r="M7" s="115">
        <f>R9*J7</f>
        <v>0</v>
      </c>
      <c r="N7" s="110">
        <f>M7*0.67</f>
        <v>0</v>
      </c>
      <c r="O7" s="114">
        <f>M7*0.5</f>
        <v>0</v>
      </c>
      <c r="P7" s="23" t="s">
        <v>10</v>
      </c>
      <c r="Q7" s="24" t="s">
        <v>31</v>
      </c>
      <c r="R7" s="25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252" t="s">
        <v>11</v>
      </c>
      <c r="D8" s="248"/>
      <c r="E8" s="249"/>
      <c r="F8" s="246"/>
      <c r="G8" s="219"/>
      <c r="H8" s="220"/>
      <c r="I8" s="191" t="s">
        <v>41</v>
      </c>
      <c r="J8" s="131">
        <v>1.4</v>
      </c>
      <c r="K8" s="131">
        <v>1</v>
      </c>
      <c r="L8" s="193" t="s">
        <v>53</v>
      </c>
      <c r="M8" s="195">
        <f>R9*J8</f>
        <v>0</v>
      </c>
      <c r="N8" s="197">
        <f>M8*0.67</f>
        <v>0</v>
      </c>
      <c r="O8" s="189">
        <f>M8*0.5</f>
        <v>0</v>
      </c>
      <c r="P8" s="132" t="s">
        <v>12</v>
      </c>
      <c r="Q8" s="133" t="s">
        <v>32</v>
      </c>
      <c r="R8" s="13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53"/>
      <c r="D9" s="250"/>
      <c r="E9" s="251"/>
      <c r="F9" s="247"/>
      <c r="G9" s="95"/>
      <c r="H9" s="96"/>
      <c r="I9" s="192"/>
      <c r="J9" s="140" t="s">
        <v>60</v>
      </c>
      <c r="K9" s="141"/>
      <c r="L9" s="194"/>
      <c r="M9" s="196"/>
      <c r="N9" s="198"/>
      <c r="O9" s="190"/>
      <c r="P9" s="26" t="s">
        <v>13</v>
      </c>
      <c r="Q9" s="27" t="s">
        <v>14</v>
      </c>
      <c r="R9" s="28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135"/>
      <c r="D10" s="136"/>
      <c r="E10" s="136"/>
      <c r="F10" s="137"/>
      <c r="G10" s="219"/>
      <c r="H10" s="220"/>
      <c r="I10" s="98" t="s">
        <v>42</v>
      </c>
      <c r="J10" s="142" t="s">
        <v>66</v>
      </c>
      <c r="K10" s="99" t="s">
        <v>61</v>
      </c>
      <c r="L10" s="109"/>
      <c r="M10" s="116">
        <v>100</v>
      </c>
      <c r="N10" s="100">
        <f>M10*0.67</f>
        <v>67</v>
      </c>
      <c r="O10" s="139">
        <f>M10*0.5</f>
        <v>50</v>
      </c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1.25" customHeight="1" thickTop="1">
      <c r="A11" s="10"/>
      <c r="B11" s="10"/>
      <c r="C11" s="29"/>
      <c r="D11" s="30"/>
      <c r="E11" s="30"/>
      <c r="F11" s="31"/>
      <c r="G11" s="203"/>
      <c r="H11" s="204"/>
      <c r="I11" s="32" t="s">
        <v>15</v>
      </c>
      <c r="J11" s="10"/>
      <c r="K11" s="10"/>
      <c r="L11" s="10"/>
      <c r="M11" s="10"/>
      <c r="N11" s="32" t="s">
        <v>16</v>
      </c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>
      <c r="A12" s="10"/>
      <c r="B12" s="33"/>
      <c r="C12" s="147" t="s">
        <v>71</v>
      </c>
      <c r="D12" s="254"/>
      <c r="E12" s="255"/>
      <c r="F12" s="143"/>
      <c r="G12" s="208" t="s">
        <v>17</v>
      </c>
      <c r="H12" s="201"/>
      <c r="I12" s="199">
        <v>1</v>
      </c>
      <c r="J12" s="200"/>
      <c r="K12" s="200"/>
      <c r="L12" s="200"/>
      <c r="M12" s="201"/>
      <c r="N12" s="163"/>
      <c r="O12" s="164"/>
      <c r="P12" s="62"/>
      <c r="Q12" s="55"/>
      <c r="R12" s="127"/>
      <c r="S12" s="55"/>
      <c r="U12" s="35"/>
      <c r="AE12" s="37"/>
      <c r="AF12" s="37"/>
      <c r="AG12" s="37"/>
      <c r="AH12" s="37"/>
    </row>
    <row r="13" spans="1:34" ht="15.75" customHeight="1">
      <c r="A13" s="10"/>
      <c r="B13" s="33"/>
      <c r="C13" s="148" t="s">
        <v>72</v>
      </c>
      <c r="D13" s="146"/>
      <c r="E13" s="146"/>
      <c r="F13" s="70"/>
      <c r="G13" s="205" t="s">
        <v>18</v>
      </c>
      <c r="H13" s="206"/>
      <c r="I13" s="38">
        <v>43831</v>
      </c>
      <c r="J13" s="39">
        <f>I13+1</f>
        <v>43832</v>
      </c>
      <c r="K13" s="39">
        <f>J13+1</f>
        <v>43833</v>
      </c>
      <c r="L13" s="39">
        <f>K13+1</f>
        <v>43834</v>
      </c>
      <c r="M13" s="159">
        <f>L13+1</f>
        <v>43835</v>
      </c>
      <c r="N13" s="165"/>
      <c r="O13" s="166"/>
      <c r="P13" s="55"/>
      <c r="Q13" s="127"/>
      <c r="R13" s="55"/>
      <c r="S13" s="55"/>
      <c r="U13" s="35"/>
      <c r="AE13" s="37"/>
      <c r="AF13" s="37"/>
      <c r="AG13" s="37"/>
      <c r="AH13" s="37"/>
    </row>
    <row r="14" spans="1:34" ht="15.75" customHeight="1">
      <c r="A14" s="10"/>
      <c r="B14" s="33"/>
      <c r="C14" s="149" t="s">
        <v>73</v>
      </c>
      <c r="D14" s="146"/>
      <c r="E14" s="150"/>
      <c r="F14" s="40"/>
      <c r="G14" s="205" t="s">
        <v>19</v>
      </c>
      <c r="H14" s="206"/>
      <c r="I14" s="41">
        <v>1</v>
      </c>
      <c r="J14" s="41">
        <v>1</v>
      </c>
      <c r="K14" s="41">
        <v>1</v>
      </c>
      <c r="L14" s="41">
        <v>1</v>
      </c>
      <c r="M14" s="160">
        <v>1</v>
      </c>
      <c r="N14" s="167"/>
      <c r="O14" s="187"/>
      <c r="P14" s="55"/>
      <c r="Q14" s="127"/>
      <c r="R14" s="55"/>
      <c r="S14" s="55"/>
      <c r="U14" s="35"/>
      <c r="AE14" s="37"/>
      <c r="AF14" s="37"/>
      <c r="AG14" s="37"/>
      <c r="AH14" s="37"/>
    </row>
    <row r="15" spans="1:34" ht="15.75" customHeight="1">
      <c r="A15" s="10"/>
      <c r="B15" s="33"/>
      <c r="C15" s="144"/>
      <c r="D15" s="145"/>
      <c r="E15" s="145"/>
      <c r="F15" s="40"/>
      <c r="G15" s="205" t="s">
        <v>20</v>
      </c>
      <c r="H15" s="206"/>
      <c r="I15" s="42"/>
      <c r="J15" s="42"/>
      <c r="K15" s="42"/>
      <c r="L15" s="42"/>
      <c r="M15" s="161"/>
      <c r="N15" s="168"/>
      <c r="O15" s="188"/>
      <c r="P15" s="55"/>
      <c r="Q15" s="127"/>
      <c r="R15" s="55"/>
      <c r="S15" s="55"/>
      <c r="U15" s="35"/>
      <c r="AE15" s="37"/>
      <c r="AF15" s="37"/>
      <c r="AG15" s="37"/>
      <c r="AH15" s="37"/>
    </row>
    <row r="16" spans="1:34" ht="15.75" customHeight="1">
      <c r="A16" s="10"/>
      <c r="B16" s="10"/>
      <c r="C16" s="10"/>
      <c r="D16" s="43"/>
      <c r="E16" s="44"/>
      <c r="F16" s="40"/>
      <c r="G16" s="207" t="s">
        <v>21</v>
      </c>
      <c r="H16" s="206"/>
      <c r="I16" s="45"/>
      <c r="J16" s="46"/>
      <c r="K16" s="46"/>
      <c r="L16" s="46"/>
      <c r="M16" s="130"/>
      <c r="N16" s="169"/>
      <c r="O16" s="188"/>
      <c r="P16" s="55"/>
      <c r="Q16" s="127"/>
      <c r="R16" s="55"/>
      <c r="S16" s="55"/>
      <c r="U16" s="35"/>
      <c r="AE16" s="37"/>
      <c r="AF16" s="37"/>
      <c r="AG16" s="37"/>
      <c r="AH16" s="37"/>
    </row>
    <row r="17" spans="1:34" ht="19.5" customHeight="1" thickBot="1">
      <c r="A17" s="10"/>
      <c r="B17" s="10"/>
      <c r="C17" s="47" t="s">
        <v>22</v>
      </c>
      <c r="D17" s="202" t="s">
        <v>23</v>
      </c>
      <c r="E17" s="202"/>
      <c r="F17" s="202"/>
      <c r="G17" s="209" t="s">
        <v>24</v>
      </c>
      <c r="H17" s="210"/>
      <c r="I17" s="48" t="s">
        <v>39</v>
      </c>
      <c r="J17" s="48" t="s">
        <v>39</v>
      </c>
      <c r="K17" s="48" t="s">
        <v>39</v>
      </c>
      <c r="L17" s="48" t="s">
        <v>39</v>
      </c>
      <c r="M17" s="162" t="s">
        <v>39</v>
      </c>
      <c r="N17" s="170"/>
      <c r="O17" s="188"/>
      <c r="P17" s="55"/>
      <c r="Q17" s="127"/>
      <c r="R17" s="55"/>
      <c r="S17" s="55"/>
      <c r="U17" s="35"/>
      <c r="AE17" s="37"/>
      <c r="AF17" s="37"/>
      <c r="AG17" s="37"/>
      <c r="AH17" s="37"/>
    </row>
    <row r="18" spans="1:29" ht="21.75" customHeight="1">
      <c r="A18" s="10"/>
      <c r="B18" s="49" t="s">
        <v>25</v>
      </c>
      <c r="C18" s="50" t="s">
        <v>62</v>
      </c>
      <c r="D18" s="51" t="s">
        <v>70</v>
      </c>
      <c r="E18" s="52"/>
      <c r="F18" s="51"/>
      <c r="G18" s="51"/>
      <c r="H18" s="53"/>
      <c r="I18" s="54" t="str">
        <f>TEXT(I17,I17)</f>
        <v>+</v>
      </c>
      <c r="J18" s="54"/>
      <c r="K18" s="54"/>
      <c r="L18" s="128"/>
      <c r="M18" s="128"/>
      <c r="N18" s="169"/>
      <c r="O18" s="178"/>
      <c r="P18" s="177" t="s">
        <v>88</v>
      </c>
      <c r="Q18" s="177"/>
      <c r="R18" s="177"/>
      <c r="S18" s="177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21.75" customHeight="1">
      <c r="A19" s="10"/>
      <c r="B19" s="49" t="s">
        <v>26</v>
      </c>
      <c r="C19" s="87" t="s">
        <v>56</v>
      </c>
      <c r="D19" s="123" t="s">
        <v>54</v>
      </c>
      <c r="E19" s="119">
        <f>ROUND(M10,-1)</f>
        <v>100</v>
      </c>
      <c r="F19" s="88" t="s">
        <v>58</v>
      </c>
      <c r="G19" s="88"/>
      <c r="H19" s="90"/>
      <c r="I19" s="54"/>
      <c r="J19" s="54" t="str">
        <f>TEXT(J17,J17)</f>
        <v>+</v>
      </c>
      <c r="K19" s="54" t="str">
        <f>TEXT(K17,K17)</f>
        <v>+</v>
      </c>
      <c r="L19" s="54" t="str">
        <f>TEXT(L17,L17)</f>
        <v>+</v>
      </c>
      <c r="M19" s="54" t="str">
        <f>TEXT(M17,M17)</f>
        <v>+</v>
      </c>
      <c r="N19" s="169"/>
      <c r="O19" s="178"/>
      <c r="P19" s="177"/>
      <c r="Q19" s="177"/>
      <c r="R19" s="177"/>
      <c r="S19" s="177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ht="21.75" customHeight="1">
      <c r="A20" s="10"/>
      <c r="B20" s="49"/>
      <c r="C20" s="125" t="s">
        <v>55</v>
      </c>
      <c r="D20" s="123"/>
      <c r="E20" s="89"/>
      <c r="F20" s="88"/>
      <c r="G20" s="88"/>
      <c r="H20" s="90"/>
      <c r="I20" s="54"/>
      <c r="J20" s="54"/>
      <c r="K20" s="54"/>
      <c r="L20" s="129"/>
      <c r="M20" s="129"/>
      <c r="N20" s="169"/>
      <c r="O20" s="178"/>
      <c r="P20" s="177" t="s">
        <v>89</v>
      </c>
      <c r="Q20" s="177"/>
      <c r="R20" s="177"/>
      <c r="S20" s="177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ht="21.75" customHeight="1">
      <c r="A21" s="10"/>
      <c r="B21" s="49"/>
      <c r="C21" s="87" t="s">
        <v>27</v>
      </c>
      <c r="D21" s="124" t="s">
        <v>54</v>
      </c>
      <c r="E21" s="119">
        <f>ROUND(M10,-1)</f>
        <v>100</v>
      </c>
      <c r="F21" s="88" t="s">
        <v>68</v>
      </c>
      <c r="G21" s="122">
        <v>50</v>
      </c>
      <c r="H21" s="90" t="s">
        <v>48</v>
      </c>
      <c r="I21" s="54" t="str">
        <f>TEXT(I17,I17)</f>
        <v>+</v>
      </c>
      <c r="J21" s="54"/>
      <c r="K21" s="54"/>
      <c r="L21" s="129"/>
      <c r="M21" s="129"/>
      <c r="N21" s="169"/>
      <c r="O21" s="178"/>
      <c r="P21" s="177"/>
      <c r="Q21" s="177"/>
      <c r="R21" s="177"/>
      <c r="S21" s="177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ht="21.75" customHeight="1">
      <c r="A22" s="10"/>
      <c r="B22" s="49" t="s">
        <v>33</v>
      </c>
      <c r="C22" s="87" t="s">
        <v>56</v>
      </c>
      <c r="D22" s="88" t="s">
        <v>63</v>
      </c>
      <c r="E22" s="89"/>
      <c r="F22" s="88"/>
      <c r="G22" s="88"/>
      <c r="H22" s="90"/>
      <c r="I22" s="54" t="str">
        <f>TEXT(I17,I17)</f>
        <v>+</v>
      </c>
      <c r="J22" s="54"/>
      <c r="K22" s="54"/>
      <c r="L22" s="130"/>
      <c r="M22" s="130"/>
      <c r="N22" s="169"/>
      <c r="O22" s="178"/>
      <c r="P22" s="177" t="s">
        <v>90</v>
      </c>
      <c r="Q22" s="177"/>
      <c r="R22" s="177"/>
      <c r="S22" s="177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21.75" customHeight="1">
      <c r="A23" s="10"/>
      <c r="B23" s="46"/>
      <c r="C23" s="126" t="s">
        <v>59</v>
      </c>
      <c r="D23" s="91"/>
      <c r="E23" s="92"/>
      <c r="F23" s="92"/>
      <c r="G23" s="92"/>
      <c r="H23" s="93"/>
      <c r="I23" s="54"/>
      <c r="J23" s="54"/>
      <c r="K23" s="54"/>
      <c r="L23" s="130"/>
      <c r="M23" s="130"/>
      <c r="N23" s="169"/>
      <c r="O23" s="178"/>
      <c r="P23" s="177"/>
      <c r="Q23" s="177"/>
      <c r="R23" s="177"/>
      <c r="S23" s="177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ht="21.75" customHeight="1">
      <c r="A24" s="10"/>
      <c r="B24" s="79" t="s">
        <v>36</v>
      </c>
      <c r="C24" s="56" t="s">
        <v>45</v>
      </c>
      <c r="D24" s="57" t="s">
        <v>44</v>
      </c>
      <c r="E24" s="58">
        <f>ROUND(M5,-1)</f>
        <v>0</v>
      </c>
      <c r="F24" s="59" t="s">
        <v>69</v>
      </c>
      <c r="G24" s="60">
        <f>E24-E24/10</f>
        <v>0</v>
      </c>
      <c r="H24" s="61" t="s">
        <v>46</v>
      </c>
      <c r="I24" s="54" t="str">
        <f>TEXT(I17,I17)</f>
        <v>+</v>
      </c>
      <c r="J24" s="54"/>
      <c r="K24" s="54"/>
      <c r="L24" s="130"/>
      <c r="M24" s="130"/>
      <c r="N24" s="169"/>
      <c r="O24" s="171"/>
      <c r="P24" s="55"/>
      <c r="Q24" s="62"/>
      <c r="R24" s="62"/>
      <c r="S24" s="62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34" ht="22.5" customHeight="1">
      <c r="A25" s="10"/>
      <c r="B25" s="80"/>
      <c r="C25" s="117" t="s">
        <v>74</v>
      </c>
      <c r="D25" s="81"/>
      <c r="E25" s="82"/>
      <c r="F25" s="83"/>
      <c r="G25" s="84"/>
      <c r="H25" s="85"/>
      <c r="I25" s="86"/>
      <c r="J25" s="46"/>
      <c r="K25" s="46"/>
      <c r="L25" s="130"/>
      <c r="M25" s="130"/>
      <c r="N25" s="169"/>
      <c r="O25" s="171"/>
      <c r="P25" s="55"/>
      <c r="Q25" s="127"/>
      <c r="R25" s="55"/>
      <c r="S25" s="55"/>
      <c r="U25" s="35"/>
      <c r="AE25" s="37"/>
      <c r="AF25" s="37"/>
      <c r="AG25" s="37"/>
      <c r="AH25" s="37"/>
    </row>
    <row r="26" spans="1:29" ht="21.75" customHeight="1" thickBot="1">
      <c r="A26" s="10"/>
      <c r="B26" s="46"/>
      <c r="C26" s="94" t="s">
        <v>75</v>
      </c>
      <c r="D26" s="118"/>
      <c r="E26" s="119"/>
      <c r="F26" s="120"/>
      <c r="G26" s="78"/>
      <c r="H26" s="121"/>
      <c r="I26" s="54"/>
      <c r="J26" s="54"/>
      <c r="K26" s="54"/>
      <c r="L26" s="129"/>
      <c r="M26" s="129"/>
      <c r="N26" s="169"/>
      <c r="O26" s="171"/>
      <c r="P26" s="181" t="s">
        <v>64</v>
      </c>
      <c r="Q26" s="182"/>
      <c r="R26" s="62"/>
      <c r="S26" s="62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21.75" customHeight="1">
      <c r="A27" s="10"/>
      <c r="B27" s="46" t="s">
        <v>37</v>
      </c>
      <c r="C27" s="94" t="s">
        <v>27</v>
      </c>
      <c r="D27" s="120" t="s">
        <v>91</v>
      </c>
      <c r="E27" s="119"/>
      <c r="F27" s="120"/>
      <c r="G27" s="78"/>
      <c r="H27" s="121"/>
      <c r="I27" s="54" t="str">
        <f>TEXT(I17,I17)</f>
        <v>+</v>
      </c>
      <c r="J27" s="54"/>
      <c r="K27" s="54"/>
      <c r="L27" s="129"/>
      <c r="M27" s="129"/>
      <c r="N27" s="169"/>
      <c r="O27" s="171"/>
      <c r="P27" s="183" t="s">
        <v>67</v>
      </c>
      <c r="Q27" s="184"/>
      <c r="R27" s="62"/>
      <c r="S27" s="62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21.75" customHeight="1">
      <c r="A28" s="10"/>
      <c r="B28" s="46" t="s">
        <v>49</v>
      </c>
      <c r="C28" s="94" t="s">
        <v>47</v>
      </c>
      <c r="D28" s="118" t="s">
        <v>80</v>
      </c>
      <c r="E28" s="119">
        <f>ROUND(M7,0)</f>
        <v>0</v>
      </c>
      <c r="F28" s="120" t="s">
        <v>68</v>
      </c>
      <c r="G28" s="78">
        <v>50</v>
      </c>
      <c r="H28" s="121" t="s">
        <v>48</v>
      </c>
      <c r="I28" s="54" t="str">
        <f>TEXT(I17,I17)</f>
        <v>+</v>
      </c>
      <c r="J28" s="54"/>
      <c r="K28" s="54"/>
      <c r="L28" s="129"/>
      <c r="M28" s="129"/>
      <c r="N28" s="169"/>
      <c r="O28" s="171"/>
      <c r="P28" s="185" t="s">
        <v>77</v>
      </c>
      <c r="Q28" s="186"/>
      <c r="R28" s="62"/>
      <c r="S28" s="62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21.75" customHeight="1">
      <c r="A29" s="10"/>
      <c r="B29" s="46" t="s">
        <v>51</v>
      </c>
      <c r="C29" s="94" t="s">
        <v>47</v>
      </c>
      <c r="D29" s="118" t="s">
        <v>50</v>
      </c>
      <c r="E29" s="138"/>
      <c r="F29" s="120" t="s">
        <v>68</v>
      </c>
      <c r="G29" s="78">
        <v>50</v>
      </c>
      <c r="H29" s="121" t="s">
        <v>48</v>
      </c>
      <c r="I29" s="54" t="str">
        <f>TEXT(I17,I17)</f>
        <v>+</v>
      </c>
      <c r="J29" s="54"/>
      <c r="K29" s="54"/>
      <c r="L29" s="129"/>
      <c r="M29" s="129"/>
      <c r="N29" s="169"/>
      <c r="O29" s="171"/>
      <c r="P29" s="185" t="s">
        <v>78</v>
      </c>
      <c r="Q29" s="186"/>
      <c r="R29" s="62"/>
      <c r="S29" s="62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21.75" customHeight="1" thickBot="1">
      <c r="A30" s="10"/>
      <c r="B30" s="46" t="s">
        <v>57</v>
      </c>
      <c r="C30" s="66" t="s">
        <v>52</v>
      </c>
      <c r="D30" s="63" t="s">
        <v>38</v>
      </c>
      <c r="E30" s="58">
        <f>ROUND(M6,-1)</f>
        <v>0</v>
      </c>
      <c r="F30" s="64" t="s">
        <v>68</v>
      </c>
      <c r="G30" s="77">
        <v>500</v>
      </c>
      <c r="H30" s="65" t="s">
        <v>48</v>
      </c>
      <c r="I30" s="54" t="str">
        <f>TEXT(I17,I17)</f>
        <v>+</v>
      </c>
      <c r="J30" s="54"/>
      <c r="K30" s="54"/>
      <c r="L30" s="130"/>
      <c r="M30" s="130"/>
      <c r="N30" s="169"/>
      <c r="O30" s="171"/>
      <c r="P30" s="179" t="s">
        <v>65</v>
      </c>
      <c r="Q30" s="180"/>
      <c r="R30" s="62"/>
      <c r="S30" s="62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21.75" customHeight="1" thickTop="1">
      <c r="A31" s="10"/>
      <c r="B31" s="151"/>
      <c r="C31" s="158"/>
      <c r="D31" s="152"/>
      <c r="E31" s="153"/>
      <c r="F31" s="154"/>
      <c r="G31" s="155"/>
      <c r="H31" s="156"/>
      <c r="I31" s="157"/>
      <c r="J31" s="157"/>
      <c r="K31" s="157"/>
      <c r="L31" s="151"/>
      <c r="M31" s="173"/>
      <c r="N31" s="172"/>
      <c r="O31" s="55" t="s">
        <v>76</v>
      </c>
      <c r="P31" s="62"/>
      <c r="Q31" s="62"/>
      <c r="R31" s="62"/>
      <c r="S31" s="62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21.75" customHeight="1" thickBot="1">
      <c r="A32" s="10"/>
      <c r="B32" s="243" t="s">
        <v>1</v>
      </c>
      <c r="C32" s="244"/>
      <c r="D32" s="244"/>
      <c r="E32" s="244"/>
      <c r="F32" s="244"/>
      <c r="G32" s="244"/>
      <c r="H32" s="245"/>
      <c r="I32" s="67" t="s">
        <v>81</v>
      </c>
      <c r="J32" s="67" t="s">
        <v>82</v>
      </c>
      <c r="K32" s="67" t="s">
        <v>83</v>
      </c>
      <c r="L32" s="67" t="s">
        <v>84</v>
      </c>
      <c r="M32" s="67" t="s">
        <v>85</v>
      </c>
      <c r="N32" s="172"/>
      <c r="O32" s="10"/>
      <c r="P32" s="55"/>
      <c r="Q32" s="62"/>
      <c r="R32" s="62"/>
      <c r="S32" s="62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7" ht="0" customHeight="1" hidden="1"/>
  </sheetData>
  <sheetProtection sheet="1"/>
  <mergeCells count="44">
    <mergeCell ref="B32:H32"/>
    <mergeCell ref="C4:C5"/>
    <mergeCell ref="G4:H4"/>
    <mergeCell ref="G5:H5"/>
    <mergeCell ref="G8:H8"/>
    <mergeCell ref="G10:H10"/>
    <mergeCell ref="F8:F9"/>
    <mergeCell ref="D8:E9"/>
    <mergeCell ref="C8:C9"/>
    <mergeCell ref="D12:E12"/>
    <mergeCell ref="Q6:R6"/>
    <mergeCell ref="D7:F7"/>
    <mergeCell ref="G7:H7"/>
    <mergeCell ref="C6:C7"/>
    <mergeCell ref="D6:F6"/>
    <mergeCell ref="G6:H6"/>
    <mergeCell ref="P3:R3"/>
    <mergeCell ref="Q5:R5"/>
    <mergeCell ref="D3:F3"/>
    <mergeCell ref="G3:H3"/>
    <mergeCell ref="I3:L3"/>
    <mergeCell ref="M3:O3"/>
    <mergeCell ref="D4:F4"/>
    <mergeCell ref="D5:F5"/>
    <mergeCell ref="D17:F17"/>
    <mergeCell ref="G11:H11"/>
    <mergeCell ref="G15:H15"/>
    <mergeCell ref="G16:H16"/>
    <mergeCell ref="G12:H12"/>
    <mergeCell ref="G13:H13"/>
    <mergeCell ref="G14:H14"/>
    <mergeCell ref="G17:H17"/>
    <mergeCell ref="O8:O9"/>
    <mergeCell ref="I8:I9"/>
    <mergeCell ref="L8:L9"/>
    <mergeCell ref="M8:M9"/>
    <mergeCell ref="N8:N9"/>
    <mergeCell ref="I12:M12"/>
    <mergeCell ref="P30:Q30"/>
    <mergeCell ref="P26:Q26"/>
    <mergeCell ref="P27:Q27"/>
    <mergeCell ref="P28:Q28"/>
    <mergeCell ref="P29:Q29"/>
    <mergeCell ref="O14:O17"/>
  </mergeCells>
  <conditionalFormatting sqref="I32:N32">
    <cfRule type="cellIs" priority="9" dxfId="3" operator="equal" stopIfTrue="1">
      <formula>"実施"</formula>
    </cfRule>
  </conditionalFormatting>
  <conditionalFormatting sqref="I32:N32">
    <cfRule type="cellIs" priority="2" dxfId="1" operator="equal" stopIfTrue="1">
      <formula>"＋"</formula>
    </cfRule>
  </conditionalFormatting>
  <conditionalFormatting sqref="I18:N31">
    <cfRule type="cellIs" priority="8" dxfId="0" operator="equal" stopIfTrue="1">
      <formula>"+"</formula>
    </cfRule>
  </conditionalFormatting>
  <dataValidations count="4"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M17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4:M14">
      <formula1>"100%,67%,50%, ,"</formula1>
    </dataValidation>
  </dataValidations>
  <printOptions/>
  <pageMargins left="0.35433070866141736" right="0.3937007874015748" top="0.23" bottom="0.71" header="0.22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2019-11-25T00:58:45Z</cp:lastPrinted>
  <dcterms:created xsi:type="dcterms:W3CDTF">2009-01-12T12:15:40Z</dcterms:created>
  <dcterms:modified xsi:type="dcterms:W3CDTF">2020-10-13T02:29:57Z</dcterms:modified>
  <cp:category/>
  <cp:version/>
  <cp:contentType/>
  <cp:contentStatus/>
</cp:coreProperties>
</file>