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80" yWindow="1590" windowWidth="19320" windowHeight="15480" tabRatio="823" activeTab="0"/>
  </bookViews>
  <sheets>
    <sheet name="A+AVD" sheetId="1" r:id="rId1"/>
  </sheets>
  <definedNames>
    <definedName name="_xlnm.Print_Area" localSheetId="0">'A+AVD'!$A$1:$S$44</definedName>
    <definedName name="Z_5AF54F3A_B2B8_471F_9DC3_488F93E85E4A_.wvu.Cols" localSheetId="0" hidden="1">'A+AVD'!$T:$IV</definedName>
    <definedName name="Z_5AF54F3A_B2B8_471F_9DC3_488F93E85E4A_.wvu.FilterData" localSheetId="0" hidden="1">'A+AVD'!$M$4:$O$7</definedName>
    <definedName name="Z_5AF54F3A_B2B8_471F_9DC3_488F93E85E4A_.wvu.PrintArea" localSheetId="0" hidden="1">'A+AVD'!$A$1:$S$44</definedName>
    <definedName name="Z_5AF54F3A_B2B8_471F_9DC3_488F93E85E4A_.wvu.Rows" localSheetId="0" hidden="1">'A+AVD'!#REF!,'A+AVD'!#REF!</definedName>
    <definedName name="Z_6FE1FD3C_2396_4D4A_9A08_E4DD022E692A_.wvu.Cols" localSheetId="0" hidden="1">'A+AVD'!$T:$IV</definedName>
    <definedName name="Z_6FE1FD3C_2396_4D4A_9A08_E4DD022E692A_.wvu.FilterData" localSheetId="0" hidden="1">'A+AVD'!$M$4:$O$7</definedName>
    <definedName name="Z_6FE1FD3C_2396_4D4A_9A08_E4DD022E692A_.wvu.PrintArea" localSheetId="0" hidden="1">'A+AVD'!$A:$S</definedName>
    <definedName name="Z_6FE1FD3C_2396_4D4A_9A08_E4DD022E692A_.wvu.Rows" localSheetId="0" hidden="1">'A+AVD'!#REF!,'A+AVD'!#REF!</definedName>
  </definedNames>
  <calcPr fullCalcOnLoad="1"/>
</workbook>
</file>

<file path=xl/sharedStrings.xml><?xml version="1.0" encoding="utf-8"?>
<sst xmlns="http://schemas.openxmlformats.org/spreadsheetml/2006/main" count="179" uniqueCount="111">
  <si>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</si>
  <si>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</si>
  <si>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</si>
  <si>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</si>
  <si>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</si>
  <si>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</si>
  <si>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</si>
  <si>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</si>
  <si>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</si>
  <si>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</si>
  <si>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</si>
  <si>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</si>
  <si>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</si>
  <si>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</si>
  <si>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</si>
  <si>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</si>
  <si>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</si>
  <si>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</si>
  <si>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</si>
  <si>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</si>
  <si>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</si>
  <si>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</si>
  <si>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</si>
  <si>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</si>
  <si>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</si>
  <si>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</si>
  <si>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</si>
  <si>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</si>
  <si>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</si>
  <si>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</si>
  <si>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</si>
  <si>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</si>
  <si>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hr</t>
  </si>
  <si>
    <t>&lt;&lt;SYAGE&gt;&gt;</t>
  </si>
  <si>
    <t>cm</t>
  </si>
  <si>
    <t>kg</t>
  </si>
  <si>
    <t>mL</t>
  </si>
  <si>
    <t>ﾗｲﾝ内ﾌﾗｯｼｭ用</t>
  </si>
  <si>
    <t>②</t>
  </si>
  <si>
    <t>day1</t>
  </si>
  <si>
    <t>day15</t>
  </si>
  <si>
    <t>5%Glu　50ml</t>
  </si>
  <si>
    <t>ﾗｲﾝｷｰﾌﾟ用(点滴静注)</t>
  </si>
  <si>
    <t>mg ＋5%Glu</t>
  </si>
  <si>
    <t>処方を考慮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</si>
  <si>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</si>
  <si>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③</t>
  </si>
  <si>
    <t>尿酸降下薬</t>
  </si>
  <si>
    <t>ST合剤</t>
  </si>
  <si>
    <t>5%Glu　100mL</t>
  </si>
  <si>
    <t>または　ソルコーテフ 100mg + 5％Glu 50ml</t>
  </si>
  <si>
    <t>+</t>
  </si>
  <si>
    <t>Elo</t>
  </si>
  <si>
    <t>1/8/15/22</t>
  </si>
  <si>
    <t>下段参照  (点滴静注)</t>
  </si>
  <si>
    <t>第1サイクル</t>
  </si>
  <si>
    <t>30-60分</t>
  </si>
  <si>
    <t>60分-</t>
  </si>
  <si>
    <t>投与速度:開始から</t>
  </si>
  <si>
    <t>初回</t>
  </si>
  <si>
    <t>2回目</t>
  </si>
  <si>
    <t>3/4回目</t>
  </si>
  <si>
    <t>day8</t>
  </si>
  <si>
    <t>day22</t>
  </si>
  <si>
    <r>
      <t>注射薬・指示処方箋(内科・多発性骨髄腫 化学療法)</t>
    </r>
    <r>
      <rPr>
        <b/>
        <sz val="20"/>
        <color indexed="8"/>
        <rFont val="ＭＳ ゴシック"/>
        <family val="3"/>
      </rPr>
      <t>　</t>
    </r>
  </si>
  <si>
    <t>デキサート 6.6mg + 5％Glu 50ml</t>
  </si>
  <si>
    <t>1-32　ELd療法(4週毎)：1、2ｻｲｸﾙ目</t>
  </si>
  <si>
    <r>
      <t>1～</t>
    </r>
    <r>
      <rPr>
        <sz val="11"/>
        <color indexed="8"/>
        <rFont val="ＭＳ ゴシック"/>
        <family val="3"/>
      </rPr>
      <t>21</t>
    </r>
  </si>
  <si>
    <t>p.o</t>
  </si>
  <si>
    <t>ﾃﾞｷｻﾒﾀｿﾞﾝ</t>
  </si>
  <si>
    <r>
      <t>p</t>
    </r>
    <r>
      <rPr>
        <sz val="11"/>
        <color indexed="8"/>
        <rFont val="ＭＳ ゴシック"/>
        <family val="3"/>
      </rPr>
      <t>.o</t>
    </r>
  </si>
  <si>
    <t>ﾚﾅﾘﾄﾞﾐﾄﾞ</t>
  </si>
  <si>
    <t>25mg/day</t>
  </si>
  <si>
    <t>28mg/day</t>
  </si>
  <si>
    <t>ﾃﾞｷｻﾒﾀｿﾞﾝﾘﾝ酸ｴｽﾃﾙ</t>
  </si>
  <si>
    <t>mg/kg</t>
  </si>
  <si>
    <t>第2サイクル以降</t>
  </si>
  <si>
    <t>0-30分</t>
  </si>
  <si>
    <t>投与時期</t>
  </si>
  <si>
    <t>mL/時</t>
  </si>
  <si>
    <t>8mg/day</t>
  </si>
  <si>
    <t>{ﾌｨﾙﾀｰ付きﾗｲﾝ使用｝</t>
  </si>
  <si>
    <t>標準体重</t>
  </si>
  <si>
    <t>標準体表面積</t>
  </si>
  <si>
    <r>
      <t>m</t>
    </r>
    <r>
      <rPr>
        <vertAlign val="superscript"/>
        <sz val="11"/>
        <rFont val="ＭＳ ゴシック"/>
        <family val="3"/>
      </rPr>
      <t>2</t>
    </r>
  </si>
  <si>
    <t>実測体重</t>
  </si>
  <si>
    <t>実測体表面積</t>
  </si>
  <si>
    <t>体重の少ない方を投与量とする</t>
  </si>
  <si>
    <t>kg</t>
  </si>
  <si>
    <t>経口</t>
  </si>
  <si>
    <t>mg/日</t>
  </si>
  <si>
    <t>⑥</t>
  </si>
  <si>
    <t>デカドロン</t>
  </si>
  <si>
    <t>+</t>
  </si>
  <si>
    <t>レブラミド</t>
  </si>
  <si>
    <t>+</t>
  </si>
  <si>
    <t>経口(3～24時間前）</t>
  </si>
  <si>
    <t>④</t>
  </si>
  <si>
    <t>⑤</t>
  </si>
  <si>
    <t>⑦</t>
  </si>
  <si>
    <t>ｰ</t>
  </si>
  <si>
    <t>1/8/15/22</t>
  </si>
  <si>
    <t>ﾃﾞｷｻﾒﾀｿﾞﾝの減量が必要となった場合</t>
  </si>
  <si>
    <t>ﾃﾞｷｻﾒﾀｿﾞﾝの経口投与量を優先して減量。</t>
  </si>
  <si>
    <t>③④投与後45分経過観察</t>
  </si>
  <si>
    <t>下段参照</t>
  </si>
  <si>
    <t>③と同時に経口</t>
  </si>
  <si>
    <t>15分  (点滴静注)</t>
  </si>
  <si>
    <t>ﾚｽﾀﾐﾝ 50mg+カロナール 500mg+ﾌｧﾓﾁｼﾞﾝ20mg</t>
  </si>
  <si>
    <t>エムプリシティ　</t>
  </si>
  <si>
    <t>注射用水100mL(ｴﾑﾌﾟﾘｼﾃｨ溶解液）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</si>
</sst>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yyyy&quot;年&quot;m&quot;月&quot;d&quot;日&quot;\ dddd"/>
    <numFmt numFmtId="192" formatCode="0_ ;[Red]\-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b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4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176" fontId="25" fillId="0" borderId="1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9" fontId="5" fillId="0" borderId="19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176" fontId="25" fillId="0" borderId="18" xfId="0" applyNumberFormat="1" applyFont="1" applyFill="1" applyBorder="1" applyAlignment="1" applyProtection="1">
      <alignment vertical="center"/>
      <protection locked="0"/>
    </xf>
    <xf numFmtId="0" fontId="14" fillId="0" borderId="17" xfId="61" applyFont="1" applyFill="1" applyBorder="1" applyAlignment="1">
      <alignment horizontal="center" vertical="center"/>
      <protection/>
    </xf>
    <xf numFmtId="176" fontId="10" fillId="34" borderId="27" xfId="61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13" fillId="0" borderId="14" xfId="61" applyFont="1" applyFill="1" applyBorder="1" applyAlignment="1">
      <alignment horizontal="left"/>
      <protection/>
    </xf>
    <xf numFmtId="0" fontId="13" fillId="0" borderId="17" xfId="61" applyFont="1" applyFill="1" applyBorder="1" applyAlignment="1">
      <alignment horizontal="left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176" fontId="1" fillId="33" borderId="29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9" fontId="23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0" fontId="0" fillId="36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vertical="center"/>
    </xf>
    <xf numFmtId="177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176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176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7" borderId="36" xfId="0" applyFont="1" applyFill="1" applyBorder="1" applyAlignment="1" applyProtection="1">
      <alignment horizontal="center" vertical="center"/>
      <protection locked="0"/>
    </xf>
    <xf numFmtId="177" fontId="0" fillId="37" borderId="14" xfId="0" applyNumberForma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179" fontId="5" fillId="34" borderId="31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31" xfId="0" applyNumberFormat="1" applyFont="1" applyFill="1" applyBorder="1" applyAlignment="1" applyProtection="1">
      <alignment horizontal="center" vertical="center"/>
      <protection locked="0"/>
    </xf>
    <xf numFmtId="9" fontId="23" fillId="34" borderId="40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177" fontId="0" fillId="37" borderId="31" xfId="0" applyNumberFormat="1" applyFill="1" applyBorder="1" applyAlignment="1">
      <alignment horizontal="center" vertical="center"/>
    </xf>
    <xf numFmtId="177" fontId="0" fillId="37" borderId="38" xfId="0" applyNumberForma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vertical="center"/>
      <protection locked="0"/>
    </xf>
    <xf numFmtId="176" fontId="25" fillId="0" borderId="42" xfId="0" applyNumberFormat="1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43" xfId="0" applyBorder="1" applyAlignment="1">
      <alignment vertical="center"/>
    </xf>
    <xf numFmtId="176" fontId="10" fillId="0" borderId="17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 shrinkToFit="1"/>
    </xf>
    <xf numFmtId="0" fontId="10" fillId="0" borderId="18" xfId="0" applyFont="1" applyFill="1" applyBorder="1" applyAlignment="1" applyProtection="1">
      <alignment vertical="center" shrinkToFit="1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47" xfId="61" applyFont="1" applyFill="1" applyBorder="1" applyAlignment="1">
      <alignment horizontal="left" vertical="center"/>
      <protection/>
    </xf>
    <xf numFmtId="0" fontId="14" fillId="24" borderId="48" xfId="61" applyFont="1" applyFill="1" applyBorder="1" applyAlignment="1">
      <alignment horizontal="center"/>
      <protection/>
    </xf>
    <xf numFmtId="178" fontId="19" fillId="24" borderId="49" xfId="61" applyNumberFormat="1" applyFont="1" applyFill="1" applyBorder="1" applyAlignment="1">
      <alignment horizontal="center"/>
      <protection/>
    </xf>
    <xf numFmtId="0" fontId="13" fillId="24" borderId="48" xfId="61" applyFont="1" applyFill="1" applyBorder="1" applyAlignment="1">
      <alignment horizontal="left" shrinkToFit="1"/>
      <protection/>
    </xf>
    <xf numFmtId="0" fontId="13" fillId="24" borderId="50" xfId="61" applyFont="1" applyFill="1" applyBorder="1" applyAlignment="1">
      <alignment horizontal="left" shrinkToFit="1"/>
      <protection/>
    </xf>
    <xf numFmtId="176" fontId="0" fillId="0" borderId="37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6" borderId="0" xfId="0" applyFill="1" applyAlignment="1">
      <alignment vertical="center" wrapText="1" shrinkToFit="1"/>
    </xf>
    <xf numFmtId="0" fontId="0" fillId="36" borderId="51" xfId="0" applyFill="1" applyBorder="1" applyAlignment="1" applyProtection="1">
      <alignment vertical="center"/>
      <protection/>
    </xf>
    <xf numFmtId="0" fontId="0" fillId="36" borderId="51" xfId="0" applyFill="1" applyBorder="1" applyAlignment="1" applyProtection="1">
      <alignment horizontal="center" vertical="center" shrinkToFit="1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vertical="center"/>
      <protection/>
    </xf>
    <xf numFmtId="177" fontId="0" fillId="0" borderId="37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77" fontId="0" fillId="37" borderId="37" xfId="0" applyNumberFormat="1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vertical="center"/>
    </xf>
    <xf numFmtId="0" fontId="0" fillId="36" borderId="52" xfId="0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37" borderId="38" xfId="0" applyNumberFormat="1" applyFont="1" applyFill="1" applyBorder="1" applyAlignment="1">
      <alignment horizontal="center" vertical="center"/>
    </xf>
    <xf numFmtId="0" fontId="0" fillId="36" borderId="53" xfId="0" applyFill="1" applyBorder="1" applyAlignment="1" applyProtection="1">
      <alignment horizontal="center" vertical="center"/>
      <protection locked="0"/>
    </xf>
    <xf numFmtId="0" fontId="5" fillId="36" borderId="53" xfId="0" applyFont="1" applyFill="1" applyBorder="1" applyAlignment="1" applyProtection="1">
      <alignment vertical="center"/>
      <protection locked="0"/>
    </xf>
    <xf numFmtId="0" fontId="10" fillId="36" borderId="53" xfId="0" applyFont="1" applyFill="1" applyBorder="1" applyAlignment="1" applyProtection="1">
      <alignment vertical="center"/>
      <protection locked="0"/>
    </xf>
    <xf numFmtId="176" fontId="25" fillId="36" borderId="53" xfId="0" applyNumberFormat="1" applyFont="1" applyFill="1" applyBorder="1" applyAlignment="1" applyProtection="1">
      <alignment vertical="center"/>
      <protection locked="0"/>
    </xf>
    <xf numFmtId="0" fontId="5" fillId="36" borderId="53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>
      <alignment vertical="center"/>
    </xf>
    <xf numFmtId="0" fontId="0" fillId="36" borderId="0" xfId="0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horizontal="right" vertical="center"/>
      <protection/>
    </xf>
    <xf numFmtId="0" fontId="5" fillId="36" borderId="54" xfId="0" applyFont="1" applyFill="1" applyBorder="1" applyAlignment="1" applyProtection="1">
      <alignment vertical="center"/>
      <protection/>
    </xf>
    <xf numFmtId="0" fontId="63" fillId="36" borderId="0" xfId="0" applyFont="1" applyFill="1" applyBorder="1" applyAlignment="1" applyProtection="1">
      <alignment vertical="center"/>
      <protection/>
    </xf>
    <xf numFmtId="176" fontId="63" fillId="36" borderId="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horizontal="right"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vertical="center" shrinkToFit="1"/>
      <protection locked="0"/>
    </xf>
    <xf numFmtId="0" fontId="5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6" borderId="54" xfId="0" applyFont="1" applyFill="1" applyBorder="1" applyAlignment="1" applyProtection="1">
      <alignment vertical="center"/>
      <protection locked="0"/>
    </xf>
    <xf numFmtId="176" fontId="25" fillId="36" borderId="0" xfId="0" applyNumberFormat="1" applyFont="1" applyFill="1" applyBorder="1" applyAlignment="1" applyProtection="1">
      <alignment vertical="center"/>
      <protection locked="0"/>
    </xf>
    <xf numFmtId="0" fontId="0" fillId="36" borderId="53" xfId="0" applyFill="1" applyBorder="1" applyAlignment="1">
      <alignment vertical="center"/>
    </xf>
    <xf numFmtId="0" fontId="0" fillId="36" borderId="55" xfId="0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177" fontId="5" fillId="0" borderId="57" xfId="0" applyNumberFormat="1" applyFont="1" applyFill="1" applyBorder="1" applyAlignment="1">
      <alignment vertical="center"/>
    </xf>
    <xf numFmtId="0" fontId="64" fillId="0" borderId="17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right" vertical="center" shrinkToFit="1"/>
    </xf>
    <xf numFmtId="0" fontId="24" fillId="0" borderId="58" xfId="0" applyFont="1" applyFill="1" applyBorder="1" applyAlignment="1">
      <alignment horizontal="right" vertical="center"/>
    </xf>
    <xf numFmtId="0" fontId="0" fillId="0" borderId="30" xfId="0" applyFill="1" applyBorder="1" applyAlignment="1">
      <alignment vertical="center" shrinkToFit="1"/>
    </xf>
    <xf numFmtId="0" fontId="24" fillId="0" borderId="3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center" vertical="center"/>
    </xf>
    <xf numFmtId="177" fontId="5" fillId="0" borderId="39" xfId="0" applyNumberFormat="1" applyFont="1" applyFill="1" applyBorder="1" applyAlignment="1">
      <alignment horizontal="center" vertical="center"/>
    </xf>
    <xf numFmtId="177" fontId="5" fillId="0" borderId="59" xfId="0" applyNumberFormat="1" applyFont="1" applyFill="1" applyBorder="1" applyAlignment="1">
      <alignment horizontal="center" vertical="center"/>
    </xf>
    <xf numFmtId="176" fontId="10" fillId="34" borderId="27" xfId="61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right" vertical="center"/>
    </xf>
    <xf numFmtId="0" fontId="63" fillId="0" borderId="60" xfId="0" applyFont="1" applyFill="1" applyBorder="1" applyAlignment="1" applyProtection="1">
      <alignment horizontal="center" vertical="center"/>
      <protection/>
    </xf>
    <xf numFmtId="176" fontId="63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192" fontId="0" fillId="37" borderId="14" xfId="0" applyNumberForma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53" fillId="0" borderId="44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1" fillId="34" borderId="75" xfId="0" applyFont="1" applyFill="1" applyBorder="1" applyAlignment="1" applyProtection="1">
      <alignment horizontal="center" vertical="center"/>
      <protection locked="0"/>
    </xf>
    <xf numFmtId="14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79" xfId="0" applyBorder="1" applyAlignment="1" applyProtection="1">
      <alignment vertical="center"/>
      <protection/>
    </xf>
    <xf numFmtId="0" fontId="5" fillId="0" borderId="42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44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34" borderId="44" xfId="0" applyFont="1" applyFill="1" applyBorder="1" applyAlignment="1" applyProtection="1">
      <alignment vertical="center" shrinkToFit="1"/>
      <protection locked="0"/>
    </xf>
    <xf numFmtId="0" fontId="5" fillId="34" borderId="42" xfId="0" applyFont="1" applyFill="1" applyBorder="1" applyAlignment="1" applyProtection="1">
      <alignment vertical="center" shrinkToFit="1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horizontal="center" vertical="center" shrinkToFit="1"/>
      <protection/>
    </xf>
    <xf numFmtId="0" fontId="0" fillId="0" borderId="80" xfId="0" applyBorder="1" applyAlignment="1" applyProtection="1">
      <alignment horizontal="center" vertical="center" shrinkToFit="1"/>
      <protection/>
    </xf>
    <xf numFmtId="14" fontId="15" fillId="0" borderId="44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0" fillId="0" borderId="82" xfId="0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69" xfId="0" applyFill="1" applyBorder="1" applyAlignment="1" applyProtection="1">
      <alignment horizontal="left" vertical="center"/>
      <protection/>
    </xf>
    <xf numFmtId="0" fontId="11" fillId="0" borderId="37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791575" y="3981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171450</xdr:rowOff>
    </xdr:from>
    <xdr:to>
      <xdr:col>15</xdr:col>
      <xdr:colOff>0</xdr:colOff>
      <xdr:row>31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8791575" y="731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3" name="Line 13"/>
        <xdr:cNvSpPr>
          <a:spLocks/>
        </xdr:cNvSpPr>
      </xdr:nvSpPr>
      <xdr:spPr>
        <a:xfrm>
          <a:off x="8791575" y="8801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791575" y="3981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171450</xdr:rowOff>
    </xdr:from>
    <xdr:to>
      <xdr:col>15</xdr:col>
      <xdr:colOff>0</xdr:colOff>
      <xdr:row>31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8791575" y="731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6" name="Line 19"/>
        <xdr:cNvSpPr>
          <a:spLocks/>
        </xdr:cNvSpPr>
      </xdr:nvSpPr>
      <xdr:spPr>
        <a:xfrm>
          <a:off x="8791575" y="8801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791575" y="3981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171450</xdr:rowOff>
    </xdr:from>
    <xdr:to>
      <xdr:col>15</xdr:col>
      <xdr:colOff>0</xdr:colOff>
      <xdr:row>31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8791575" y="731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9" name="Line 25"/>
        <xdr:cNvSpPr>
          <a:spLocks/>
        </xdr:cNvSpPr>
      </xdr:nvSpPr>
      <xdr:spPr>
        <a:xfrm>
          <a:off x="8791575" y="8801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791575" y="3981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171450</xdr:rowOff>
    </xdr:from>
    <xdr:to>
      <xdr:col>15</xdr:col>
      <xdr:colOff>0</xdr:colOff>
      <xdr:row>31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8791575" y="731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12" name="Line 31"/>
        <xdr:cNvSpPr>
          <a:spLocks/>
        </xdr:cNvSpPr>
      </xdr:nvSpPr>
      <xdr:spPr>
        <a:xfrm>
          <a:off x="8791575" y="8801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791575" y="3981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171450</xdr:rowOff>
    </xdr:from>
    <xdr:to>
      <xdr:col>15</xdr:col>
      <xdr:colOff>0</xdr:colOff>
      <xdr:row>31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8791575" y="731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15" name="Line 37"/>
        <xdr:cNvSpPr>
          <a:spLocks/>
        </xdr:cNvSpPr>
      </xdr:nvSpPr>
      <xdr:spPr>
        <a:xfrm>
          <a:off x="8791575" y="8801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6" name="Line 12"/>
        <xdr:cNvSpPr>
          <a:spLocks/>
        </xdr:cNvSpPr>
      </xdr:nvSpPr>
      <xdr:spPr>
        <a:xfrm>
          <a:off x="8791575" y="8248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7" name="Line 18"/>
        <xdr:cNvSpPr>
          <a:spLocks/>
        </xdr:cNvSpPr>
      </xdr:nvSpPr>
      <xdr:spPr>
        <a:xfrm>
          <a:off x="8791575" y="8248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8" name="Line 24"/>
        <xdr:cNvSpPr>
          <a:spLocks/>
        </xdr:cNvSpPr>
      </xdr:nvSpPr>
      <xdr:spPr>
        <a:xfrm>
          <a:off x="8791575" y="8248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9" name="Line 30"/>
        <xdr:cNvSpPr>
          <a:spLocks/>
        </xdr:cNvSpPr>
      </xdr:nvSpPr>
      <xdr:spPr>
        <a:xfrm>
          <a:off x="8791575" y="8248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20" name="Line 36"/>
        <xdr:cNvSpPr>
          <a:spLocks/>
        </xdr:cNvSpPr>
      </xdr:nvSpPr>
      <xdr:spPr>
        <a:xfrm>
          <a:off x="8791575" y="8248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workbookViewId="0" topLeftCell="B25">
      <selection activeCell="D41" sqref="D41"/>
    </sheetView>
  </sheetViews>
  <sheetFormatPr defaultColWidth="0" defaultRowHeight="0" customHeight="1" zeroHeight="1"/>
  <cols>
    <col min="1" max="1" width="2.57421875" style="30" customWidth="1"/>
    <col min="2" max="2" width="2.7109375" style="30" customWidth="1"/>
    <col min="3" max="3" width="20.57421875" style="30" customWidth="1"/>
    <col min="4" max="4" width="12.421875" style="30" customWidth="1"/>
    <col min="5" max="5" width="9.00390625" style="39" customWidth="1"/>
    <col min="6" max="6" width="13.140625" style="30" customWidth="1"/>
    <col min="7" max="7" width="6.7109375" style="40" customWidth="1"/>
    <col min="8" max="8" width="3.7109375" style="30" customWidth="1"/>
    <col min="9" max="15" width="8.7109375" style="30" customWidth="1"/>
    <col min="16" max="16" width="10.7109375" style="30" customWidth="1"/>
    <col min="17" max="17" width="7.57421875" style="92" customWidth="1"/>
    <col min="18" max="18" width="8.421875" style="92" customWidth="1"/>
    <col min="19" max="19" width="10.00390625" style="30" customWidth="1"/>
    <col min="20" max="20" width="3.57421875" style="28" hidden="1" customWidth="1"/>
    <col min="21" max="21" width="3.7109375" style="29" hidden="1" customWidth="1"/>
    <col min="22" max="22" width="4.57421875" style="28" hidden="1" customWidth="1"/>
    <col min="23" max="24" width="3.421875" style="28" hidden="1" customWidth="1"/>
    <col min="25" max="25" width="5.140625" style="28" hidden="1" customWidth="1"/>
    <col min="26" max="26" width="3.7109375" style="28" hidden="1" customWidth="1"/>
    <col min="27" max="27" width="5.140625" style="28" hidden="1" customWidth="1"/>
    <col min="28" max="28" width="4.57421875" style="28" hidden="1" customWidth="1"/>
    <col min="29" max="33" width="5.140625" style="28" hidden="1" customWidth="1"/>
    <col min="34" max="34" width="4.140625" style="28" hidden="1" customWidth="1"/>
    <col min="35" max="16384" width="0" style="30" hidden="1" customWidth="1"/>
  </cols>
  <sheetData>
    <row r="1" spans="1:34" ht="24">
      <c r="A1" s="1"/>
      <c r="B1" s="1"/>
      <c r="C1" s="2" t="s">
        <v>64</v>
      </c>
      <c r="D1" s="3"/>
      <c r="E1" s="4"/>
      <c r="F1" s="5"/>
      <c r="G1" s="6"/>
      <c r="H1" s="5"/>
      <c r="I1" s="1"/>
      <c r="J1" s="50"/>
      <c r="K1" s="1"/>
      <c r="L1" s="7" t="s">
        <v>66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78" t="s">
        <v>2</v>
      </c>
      <c r="D3" s="276" t="s">
        <v>3</v>
      </c>
      <c r="E3" s="277"/>
      <c r="F3" s="278"/>
      <c r="G3" s="279"/>
      <c r="H3" s="280"/>
      <c r="I3" s="281" t="s">
        <v>4</v>
      </c>
      <c r="J3" s="257"/>
      <c r="K3" s="257"/>
      <c r="L3" s="282"/>
      <c r="M3" s="283" t="s">
        <v>5</v>
      </c>
      <c r="N3" s="284"/>
      <c r="O3" s="285"/>
      <c r="P3" s="270" t="s">
        <v>0</v>
      </c>
      <c r="Q3" s="271"/>
      <c r="R3" s="27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304" t="s">
        <v>6</v>
      </c>
      <c r="D4" s="286" t="s">
        <v>7</v>
      </c>
      <c r="E4" s="287"/>
      <c r="F4" s="288"/>
      <c r="G4" s="279"/>
      <c r="H4" s="280"/>
      <c r="I4" s="52" t="s">
        <v>8</v>
      </c>
      <c r="J4" s="53" t="s">
        <v>75</v>
      </c>
      <c r="K4" s="53" t="s">
        <v>31</v>
      </c>
      <c r="L4" s="54" t="s">
        <v>32</v>
      </c>
      <c r="M4" s="41">
        <v>1</v>
      </c>
      <c r="N4" s="42">
        <v>0.67</v>
      </c>
      <c r="O4" s="43">
        <v>0.5</v>
      </c>
      <c r="P4" s="18"/>
      <c r="Q4" s="19"/>
      <c r="R4" s="2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77"/>
      <c r="D5" s="289"/>
      <c r="E5" s="290"/>
      <c r="F5" s="291"/>
      <c r="G5" s="279"/>
      <c r="H5" s="280"/>
      <c r="I5" s="74" t="s">
        <v>52</v>
      </c>
      <c r="J5" s="51">
        <v>10</v>
      </c>
      <c r="K5" s="127" t="s">
        <v>53</v>
      </c>
      <c r="L5" s="227" t="s">
        <v>105</v>
      </c>
      <c r="M5" s="223">
        <f>J5*N10</f>
        <v>0</v>
      </c>
      <c r="N5" s="224" t="s">
        <v>100</v>
      </c>
      <c r="O5" s="225" t="s">
        <v>100</v>
      </c>
      <c r="P5" s="21" t="s">
        <v>9</v>
      </c>
      <c r="Q5" s="273" t="s">
        <v>33</v>
      </c>
      <c r="R5" s="26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304" t="s">
        <v>10</v>
      </c>
      <c r="D6" s="316" t="s">
        <v>11</v>
      </c>
      <c r="E6" s="317"/>
      <c r="F6" s="318"/>
      <c r="G6" s="49"/>
      <c r="H6" s="94"/>
      <c r="I6" s="154" t="s">
        <v>71</v>
      </c>
      <c r="J6" s="157" t="s">
        <v>72</v>
      </c>
      <c r="K6" s="155" t="s">
        <v>67</v>
      </c>
      <c r="L6" s="156" t="s">
        <v>68</v>
      </c>
      <c r="M6" s="98"/>
      <c r="N6" s="73"/>
      <c r="O6" s="72"/>
      <c r="P6" s="21" t="s">
        <v>12</v>
      </c>
      <c r="Q6" s="274"/>
      <c r="R6" s="27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77"/>
      <c r="D7" s="313" t="s">
        <v>13</v>
      </c>
      <c r="E7" s="314"/>
      <c r="F7" s="315"/>
      <c r="G7" s="49"/>
      <c r="H7" s="94"/>
      <c r="I7" s="217" t="s">
        <v>69</v>
      </c>
      <c r="J7" s="218" t="s">
        <v>73</v>
      </c>
      <c r="K7" s="219" t="s">
        <v>53</v>
      </c>
      <c r="L7" s="156" t="s">
        <v>70</v>
      </c>
      <c r="M7" s="99"/>
      <c r="N7" s="96"/>
      <c r="O7" s="96"/>
      <c r="P7" s="65" t="s">
        <v>14</v>
      </c>
      <c r="Q7" s="22" t="s">
        <v>34</v>
      </c>
      <c r="R7" s="23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311" t="s">
        <v>15</v>
      </c>
      <c r="D8" s="307" t="s">
        <v>16</v>
      </c>
      <c r="E8" s="308"/>
      <c r="F8" s="305" t="s">
        <v>17</v>
      </c>
      <c r="G8" s="49"/>
      <c r="H8" s="232" t="s">
        <v>74</v>
      </c>
      <c r="I8" s="233"/>
      <c r="J8" s="220" t="s">
        <v>80</v>
      </c>
      <c r="K8" s="221" t="s">
        <v>101</v>
      </c>
      <c r="L8" s="222">
        <v>0.25</v>
      </c>
      <c r="M8" s="216"/>
      <c r="N8" s="97"/>
      <c r="O8" s="108"/>
      <c r="P8" s="66" t="s">
        <v>85</v>
      </c>
      <c r="Q8" s="57" t="s">
        <v>35</v>
      </c>
      <c r="R8" s="58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312"/>
      <c r="D9" s="309"/>
      <c r="E9" s="310"/>
      <c r="F9" s="306"/>
      <c r="G9" s="49"/>
      <c r="H9" s="103"/>
      <c r="I9" s="169"/>
      <c r="J9" s="95"/>
      <c r="K9" s="95"/>
      <c r="L9" s="95"/>
      <c r="M9" s="95"/>
      <c r="N9" s="95"/>
      <c r="O9" s="95"/>
      <c r="P9" s="162" t="s">
        <v>82</v>
      </c>
      <c r="Q9" s="57" t="s">
        <v>35</v>
      </c>
      <c r="R9" s="226">
        <f>R7*R7*22/10000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170"/>
      <c r="D10" s="170"/>
      <c r="E10" s="170"/>
      <c r="F10" s="171"/>
      <c r="G10" s="49"/>
      <c r="H10" s="103"/>
      <c r="I10" s="169"/>
      <c r="J10" s="95"/>
      <c r="K10" s="95"/>
      <c r="L10" s="234" t="s">
        <v>87</v>
      </c>
      <c r="M10" s="235"/>
      <c r="N10" s="167">
        <f>MIN(R8:R9)</f>
        <v>0</v>
      </c>
      <c r="O10" s="168" t="s">
        <v>88</v>
      </c>
      <c r="P10" s="165" t="s">
        <v>86</v>
      </c>
      <c r="Q10" s="163" t="s">
        <v>18</v>
      </c>
      <c r="R10" s="164">
        <f>POWER(R8,0.425)*POWER(R7,0.725)*71.84/10000</f>
        <v>0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 thickTop="1">
      <c r="A11" s="10"/>
      <c r="B11" s="10"/>
      <c r="C11" s="172"/>
      <c r="D11" s="172"/>
      <c r="E11" s="172"/>
      <c r="F11" s="173"/>
      <c r="G11" s="49"/>
      <c r="H11" s="103"/>
      <c r="I11" s="169"/>
      <c r="J11" s="95"/>
      <c r="K11" s="95"/>
      <c r="L11" s="236"/>
      <c r="M11" s="237"/>
      <c r="N11" s="95"/>
      <c r="O11" s="95"/>
      <c r="P11" s="166" t="s">
        <v>83</v>
      </c>
      <c r="Q11" s="163" t="s">
        <v>84</v>
      </c>
      <c r="R11" s="164">
        <f>POWER(R9,0.425)*POWER(R7,0.725)*71.84/10000</f>
        <v>0</v>
      </c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 thickTop="1">
      <c r="A12" s="10"/>
      <c r="B12" s="79"/>
      <c r="C12" s="80" t="s">
        <v>102</v>
      </c>
      <c r="D12" s="24"/>
      <c r="E12" s="24"/>
      <c r="F12" s="25"/>
      <c r="G12" s="279"/>
      <c r="H12" s="280"/>
      <c r="I12" s="60"/>
      <c r="J12" s="109"/>
      <c r="K12" s="62"/>
      <c r="L12" s="59"/>
      <c r="M12" s="63"/>
      <c r="N12" s="64"/>
      <c r="O12" s="64"/>
      <c r="P12" s="10"/>
      <c r="Q12" s="10"/>
      <c r="R12" s="10"/>
      <c r="S12" s="14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1.25" customHeight="1" thickBot="1">
      <c r="A13" s="10"/>
      <c r="B13" s="79"/>
      <c r="C13" s="80" t="s">
        <v>103</v>
      </c>
      <c r="D13" s="24"/>
      <c r="E13" s="24"/>
      <c r="F13" s="25"/>
      <c r="G13" s="293"/>
      <c r="H13" s="294"/>
      <c r="I13" s="26" t="s">
        <v>19</v>
      </c>
      <c r="J13" s="10"/>
      <c r="K13" s="10"/>
      <c r="L13" s="10"/>
      <c r="M13" s="10"/>
      <c r="N13" s="26" t="s">
        <v>20</v>
      </c>
      <c r="O13" s="10"/>
      <c r="P13" s="10"/>
      <c r="Q13" s="10"/>
      <c r="R13" s="10"/>
      <c r="S13" s="14"/>
      <c r="T13" s="8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5.75" customHeight="1">
      <c r="A14" s="10"/>
      <c r="B14" s="81"/>
      <c r="C14" s="82"/>
      <c r="D14" s="69"/>
      <c r="E14" s="68"/>
      <c r="F14" s="83"/>
      <c r="G14" s="300" t="s">
        <v>21</v>
      </c>
      <c r="H14" s="301"/>
      <c r="I14" s="248">
        <v>1</v>
      </c>
      <c r="J14" s="249"/>
      <c r="K14" s="249"/>
      <c r="L14" s="250"/>
      <c r="M14" s="251">
        <v>2</v>
      </c>
      <c r="N14" s="249"/>
      <c r="O14" s="249"/>
      <c r="P14" s="252"/>
      <c r="Q14" s="89"/>
      <c r="R14" s="90"/>
      <c r="S14" s="36"/>
      <c r="U14" s="28"/>
      <c r="AE14" s="30"/>
      <c r="AF14" s="30"/>
      <c r="AG14" s="30"/>
      <c r="AH14" s="30"/>
    </row>
    <row r="15" spans="1:34" ht="15.75" customHeight="1" thickBot="1">
      <c r="A15" s="10"/>
      <c r="B15" s="81"/>
      <c r="C15" s="105"/>
      <c r="D15" s="70"/>
      <c r="E15" s="70"/>
      <c r="F15" s="84"/>
      <c r="G15" s="295" t="s">
        <v>22</v>
      </c>
      <c r="H15" s="296"/>
      <c r="I15" s="135" t="s">
        <v>23</v>
      </c>
      <c r="J15" s="31" t="e">
        <f aca="true" t="shared" si="0" ref="J15:P15">I15+7</f>
        <v>#VALUE!</v>
      </c>
      <c r="K15" s="31" t="e">
        <f t="shared" si="0"/>
        <v>#VALUE!</v>
      </c>
      <c r="L15" s="31" t="e">
        <f t="shared" si="0"/>
        <v>#VALUE!</v>
      </c>
      <c r="M15" s="31" t="e">
        <f t="shared" si="0"/>
        <v>#VALUE!</v>
      </c>
      <c r="N15" s="31" t="e">
        <f t="shared" si="0"/>
        <v>#VALUE!</v>
      </c>
      <c r="O15" s="31" t="e">
        <f t="shared" si="0"/>
        <v>#VALUE!</v>
      </c>
      <c r="P15" s="31" t="e">
        <f t="shared" si="0"/>
        <v>#VALUE!</v>
      </c>
      <c r="Q15" s="259" t="s">
        <v>44</v>
      </c>
      <c r="R15" s="260"/>
      <c r="S15" s="36"/>
      <c r="U15" s="28"/>
      <c r="AE15" s="30"/>
      <c r="AF15" s="30"/>
      <c r="AG15" s="30"/>
      <c r="AH15" s="30"/>
    </row>
    <row r="16" spans="1:34" ht="15.75" customHeight="1">
      <c r="A16" s="10"/>
      <c r="B16" s="81"/>
      <c r="C16" s="106"/>
      <c r="D16" s="70"/>
      <c r="E16" s="71"/>
      <c r="F16" s="85"/>
      <c r="G16" s="121" t="s">
        <v>24</v>
      </c>
      <c r="H16" s="128"/>
      <c r="I16" s="136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93">
        <v>1</v>
      </c>
      <c r="P16" s="137">
        <v>1</v>
      </c>
      <c r="Q16" s="261" t="s">
        <v>45</v>
      </c>
      <c r="R16" s="262"/>
      <c r="S16" s="36"/>
      <c r="U16" s="28"/>
      <c r="AE16" s="30"/>
      <c r="AF16" s="30"/>
      <c r="AG16" s="30"/>
      <c r="AH16" s="30"/>
    </row>
    <row r="17" spans="1:34" ht="15.75" customHeight="1">
      <c r="A17" s="10"/>
      <c r="B17" s="81"/>
      <c r="C17" s="86"/>
      <c r="D17" s="67"/>
      <c r="E17" s="67"/>
      <c r="F17" s="110"/>
      <c r="G17" s="295" t="s">
        <v>25</v>
      </c>
      <c r="H17" s="296"/>
      <c r="I17" s="138"/>
      <c r="J17" s="33"/>
      <c r="K17" s="33"/>
      <c r="L17" s="33"/>
      <c r="M17" s="33"/>
      <c r="N17" s="33"/>
      <c r="O17" s="33"/>
      <c r="P17" s="139"/>
      <c r="Q17" s="263" t="s">
        <v>47</v>
      </c>
      <c r="R17" s="264"/>
      <c r="S17" s="36"/>
      <c r="U17" s="28"/>
      <c r="AE17" s="30"/>
      <c r="AF17" s="30"/>
      <c r="AG17" s="30"/>
      <c r="AH17" s="30"/>
    </row>
    <row r="18" spans="1:34" ht="15.75" customHeight="1">
      <c r="A18" s="10"/>
      <c r="B18" s="79"/>
      <c r="C18" s="79"/>
      <c r="D18" s="87"/>
      <c r="E18" s="88"/>
      <c r="F18" s="85"/>
      <c r="G18" s="299" t="s">
        <v>26</v>
      </c>
      <c r="H18" s="296"/>
      <c r="I18" s="140"/>
      <c r="J18" s="34"/>
      <c r="K18" s="34"/>
      <c r="L18" s="34"/>
      <c r="M18" s="34"/>
      <c r="N18" s="34"/>
      <c r="O18" s="34"/>
      <c r="P18" s="141"/>
      <c r="Q18" s="265" t="s">
        <v>48</v>
      </c>
      <c r="R18" s="266"/>
      <c r="S18" s="36"/>
      <c r="U18" s="28"/>
      <c r="AE18" s="30"/>
      <c r="AF18" s="30"/>
      <c r="AG18" s="30"/>
      <c r="AH18" s="30"/>
    </row>
    <row r="19" spans="1:34" ht="19.5" customHeight="1" thickBot="1">
      <c r="A19" s="10"/>
      <c r="B19" s="10"/>
      <c r="C19" s="35" t="s">
        <v>27</v>
      </c>
      <c r="D19" s="292" t="s">
        <v>28</v>
      </c>
      <c r="E19" s="292"/>
      <c r="F19" s="292"/>
      <c r="G19" s="297" t="s">
        <v>29</v>
      </c>
      <c r="H19" s="298"/>
      <c r="I19" s="142"/>
      <c r="J19" s="125"/>
      <c r="K19" s="123"/>
      <c r="L19" s="123"/>
      <c r="M19" s="123"/>
      <c r="N19" s="123"/>
      <c r="O19" s="124"/>
      <c r="P19" s="143"/>
      <c r="Q19" s="100"/>
      <c r="R19" s="100"/>
      <c r="S19" s="36"/>
      <c r="U19" s="28"/>
      <c r="AE19" s="30"/>
      <c r="AF19" s="30"/>
      <c r="AG19" s="30"/>
      <c r="AH19" s="30"/>
    </row>
    <row r="20" spans="1:29" ht="21.75" customHeight="1">
      <c r="A20" s="10"/>
      <c r="B20" s="111" t="s">
        <v>30</v>
      </c>
      <c r="C20" s="112" t="s">
        <v>42</v>
      </c>
      <c r="D20" s="113" t="s">
        <v>49</v>
      </c>
      <c r="E20" s="114"/>
      <c r="F20" s="113"/>
      <c r="G20" s="113"/>
      <c r="H20" s="113"/>
      <c r="I20" s="144" t="s">
        <v>51</v>
      </c>
      <c r="J20" s="126" t="s">
        <v>51</v>
      </c>
      <c r="K20" s="126" t="s">
        <v>51</v>
      </c>
      <c r="L20" s="126" t="s">
        <v>51</v>
      </c>
      <c r="M20" s="126" t="s">
        <v>51</v>
      </c>
      <c r="N20" s="126" t="s">
        <v>51</v>
      </c>
      <c r="O20" s="126" t="s">
        <v>51</v>
      </c>
      <c r="P20" s="145" t="s">
        <v>51</v>
      </c>
      <c r="Q20" s="100"/>
      <c r="R20" s="100"/>
      <c r="S20" s="38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21.75" customHeight="1">
      <c r="A21" s="10"/>
      <c r="B21" s="34"/>
      <c r="C21" s="75"/>
      <c r="D21" s="76"/>
      <c r="E21" s="77"/>
      <c r="F21" s="76"/>
      <c r="G21" s="76"/>
      <c r="H21" s="76"/>
      <c r="I21" s="130"/>
      <c r="J21" s="122"/>
      <c r="K21" s="122"/>
      <c r="L21" s="122"/>
      <c r="M21" s="122"/>
      <c r="N21" s="122"/>
      <c r="O21" s="122"/>
      <c r="P21" s="133"/>
      <c r="Q21" s="100"/>
      <c r="R21" s="100"/>
      <c r="S21" s="38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21.75" customHeight="1">
      <c r="A22" s="10"/>
      <c r="B22" s="179" t="s">
        <v>38</v>
      </c>
      <c r="C22" s="120" t="s">
        <v>96</v>
      </c>
      <c r="D22" s="174" t="s">
        <v>92</v>
      </c>
      <c r="E22" s="56">
        <v>28</v>
      </c>
      <c r="F22" s="118" t="s">
        <v>90</v>
      </c>
      <c r="G22" s="119"/>
      <c r="H22" s="118"/>
      <c r="I22" s="144" t="s">
        <v>51</v>
      </c>
      <c r="J22" s="126" t="s">
        <v>51</v>
      </c>
      <c r="K22" s="126" t="s">
        <v>51</v>
      </c>
      <c r="L22" s="180" t="s">
        <v>95</v>
      </c>
      <c r="M22" s="180" t="s">
        <v>95</v>
      </c>
      <c r="N22" s="180" t="s">
        <v>95</v>
      </c>
      <c r="O22" s="180" t="s">
        <v>95</v>
      </c>
      <c r="P22" s="191" t="s">
        <v>95</v>
      </c>
      <c r="Q22" s="100"/>
      <c r="R22" s="100"/>
      <c r="S22" s="38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21.75" customHeight="1">
      <c r="A23" s="10"/>
      <c r="B23" s="34"/>
      <c r="C23" s="75"/>
      <c r="D23" s="76"/>
      <c r="E23" s="77"/>
      <c r="F23" s="76"/>
      <c r="G23" s="76"/>
      <c r="H23" s="76"/>
      <c r="I23" s="130"/>
      <c r="J23" s="122"/>
      <c r="K23" s="122"/>
      <c r="L23" s="122"/>
      <c r="M23" s="122"/>
      <c r="N23" s="122"/>
      <c r="O23" s="122"/>
      <c r="P23" s="133"/>
      <c r="Q23" s="100"/>
      <c r="R23" s="100"/>
      <c r="S23" s="38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21.75" customHeight="1">
      <c r="A24" s="10"/>
      <c r="B24" s="111" t="s">
        <v>46</v>
      </c>
      <c r="C24" s="117" t="s">
        <v>107</v>
      </c>
      <c r="D24" s="115" t="s">
        <v>65</v>
      </c>
      <c r="E24" s="116"/>
      <c r="F24" s="115"/>
      <c r="G24" s="115"/>
      <c r="H24" s="115"/>
      <c r="I24" s="144" t="s">
        <v>51</v>
      </c>
      <c r="J24" s="126" t="s">
        <v>51</v>
      </c>
      <c r="K24" s="126" t="s">
        <v>51</v>
      </c>
      <c r="L24" s="126" t="s">
        <v>51</v>
      </c>
      <c r="M24" s="126" t="s">
        <v>51</v>
      </c>
      <c r="N24" s="126" t="s">
        <v>51</v>
      </c>
      <c r="O24" s="126" t="s">
        <v>51</v>
      </c>
      <c r="P24" s="145" t="s">
        <v>51</v>
      </c>
      <c r="Q24" s="100"/>
      <c r="R24" s="100"/>
      <c r="S24" s="38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21.75" customHeight="1">
      <c r="A25" s="10"/>
      <c r="B25" s="34"/>
      <c r="C25" s="117" t="s">
        <v>107</v>
      </c>
      <c r="D25" s="76" t="s">
        <v>50</v>
      </c>
      <c r="E25" s="77"/>
      <c r="F25" s="76"/>
      <c r="G25" s="76"/>
      <c r="H25" s="76"/>
      <c r="I25" s="130"/>
      <c r="J25" s="122"/>
      <c r="K25" s="122"/>
      <c r="L25" s="122"/>
      <c r="M25" s="122"/>
      <c r="N25" s="122"/>
      <c r="O25" s="122"/>
      <c r="P25" s="133"/>
      <c r="Q25" s="100"/>
      <c r="R25" s="100"/>
      <c r="S25" s="38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21.75" customHeight="1">
      <c r="A26" s="10"/>
      <c r="B26" s="34"/>
      <c r="C26" s="117"/>
      <c r="D26" s="76"/>
      <c r="E26" s="77"/>
      <c r="F26" s="76"/>
      <c r="G26" s="76"/>
      <c r="H26" s="76"/>
      <c r="I26" s="130"/>
      <c r="J26" s="122"/>
      <c r="K26" s="122"/>
      <c r="L26" s="122"/>
      <c r="M26" s="122"/>
      <c r="N26" s="122"/>
      <c r="O26" s="122"/>
      <c r="P26" s="133"/>
      <c r="Q26" s="100"/>
      <c r="R26" s="100"/>
      <c r="S26" s="38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21.75" customHeight="1">
      <c r="A27" s="10"/>
      <c r="B27" s="34" t="s">
        <v>97</v>
      </c>
      <c r="C27" s="117" t="s">
        <v>106</v>
      </c>
      <c r="D27" s="76" t="s">
        <v>108</v>
      </c>
      <c r="E27" s="77"/>
      <c r="F27" s="76"/>
      <c r="G27" s="76"/>
      <c r="H27" s="76"/>
      <c r="I27" s="144" t="s">
        <v>51</v>
      </c>
      <c r="J27" s="126" t="s">
        <v>51</v>
      </c>
      <c r="K27" s="126" t="s">
        <v>51</v>
      </c>
      <c r="L27" s="126" t="s">
        <v>51</v>
      </c>
      <c r="M27" s="126" t="s">
        <v>51</v>
      </c>
      <c r="N27" s="126" t="s">
        <v>51</v>
      </c>
      <c r="O27" s="126" t="s">
        <v>51</v>
      </c>
      <c r="P27" s="145" t="s">
        <v>51</v>
      </c>
      <c r="Q27" s="100"/>
      <c r="R27" s="100"/>
      <c r="S27" s="38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21.75" customHeight="1">
      <c r="A28" s="10"/>
      <c r="B28" s="34"/>
      <c r="C28" s="117" t="s">
        <v>104</v>
      </c>
      <c r="D28" s="76"/>
      <c r="E28" s="77"/>
      <c r="F28" s="76"/>
      <c r="G28" s="76"/>
      <c r="H28" s="76"/>
      <c r="I28" s="176"/>
      <c r="J28" s="177"/>
      <c r="K28" s="177"/>
      <c r="L28" s="177"/>
      <c r="M28" s="177"/>
      <c r="N28" s="177"/>
      <c r="O28" s="177"/>
      <c r="P28" s="190"/>
      <c r="Q28" s="100"/>
      <c r="R28" s="100"/>
      <c r="S28" s="38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21.75" customHeight="1">
      <c r="A29" s="10"/>
      <c r="B29" s="34"/>
      <c r="C29" s="117"/>
      <c r="D29" s="76" t="s">
        <v>81</v>
      </c>
      <c r="E29" s="77"/>
      <c r="F29" s="76"/>
      <c r="G29" s="76"/>
      <c r="H29" s="76"/>
      <c r="I29" s="130"/>
      <c r="J29" s="122"/>
      <c r="K29" s="122"/>
      <c r="L29" s="122"/>
      <c r="M29" s="122"/>
      <c r="N29" s="122"/>
      <c r="O29" s="122"/>
      <c r="P29" s="133"/>
      <c r="Q29" s="100"/>
      <c r="R29" s="100"/>
      <c r="S29" s="38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21.75" customHeight="1">
      <c r="A30" s="10"/>
      <c r="B30" s="111" t="s">
        <v>98</v>
      </c>
      <c r="C30" s="117" t="s">
        <v>54</v>
      </c>
      <c r="D30" s="158" t="s">
        <v>109</v>
      </c>
      <c r="E30" s="37">
        <f>ROUND(M5,1)</f>
        <v>0</v>
      </c>
      <c r="F30" s="118" t="s">
        <v>43</v>
      </c>
      <c r="G30" s="119">
        <f>IF(N10&gt;90,350,IF(N10&lt;50,150,250))</f>
        <v>150</v>
      </c>
      <c r="H30" s="118" t="s">
        <v>36</v>
      </c>
      <c r="I30" s="144" t="s">
        <v>51</v>
      </c>
      <c r="J30" s="126" t="s">
        <v>51</v>
      </c>
      <c r="K30" s="126" t="s">
        <v>51</v>
      </c>
      <c r="L30" s="126" t="s">
        <v>51</v>
      </c>
      <c r="M30" s="126" t="s">
        <v>51</v>
      </c>
      <c r="N30" s="126" t="s">
        <v>51</v>
      </c>
      <c r="O30" s="126" t="s">
        <v>51</v>
      </c>
      <c r="P30" s="145" t="s">
        <v>51</v>
      </c>
      <c r="Q30" s="100"/>
      <c r="R30" s="100"/>
      <c r="S30" s="38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34" ht="21.75" customHeight="1">
      <c r="A31" s="10"/>
      <c r="B31" s="44"/>
      <c r="C31" s="55"/>
      <c r="D31" s="45"/>
      <c r="E31" s="46"/>
      <c r="F31" s="47"/>
      <c r="G31" s="48"/>
      <c r="H31" s="47"/>
      <c r="I31" s="130"/>
      <c r="J31" s="122"/>
      <c r="K31" s="122"/>
      <c r="L31" s="122"/>
      <c r="M31" s="122"/>
      <c r="N31" s="122"/>
      <c r="O31" s="122"/>
      <c r="P31" s="133"/>
      <c r="Q31" s="100"/>
      <c r="R31" s="100"/>
      <c r="S31" s="36"/>
      <c r="U31" s="28"/>
      <c r="AE31" s="30"/>
      <c r="AF31" s="30"/>
      <c r="AG31" s="30"/>
      <c r="AH31" s="30"/>
    </row>
    <row r="32" spans="1:29" ht="21.75" customHeight="1">
      <c r="A32" s="10"/>
      <c r="B32" s="111" t="s">
        <v>91</v>
      </c>
      <c r="C32" s="120" t="s">
        <v>37</v>
      </c>
      <c r="D32" s="118" t="s">
        <v>41</v>
      </c>
      <c r="E32" s="56"/>
      <c r="F32" s="118"/>
      <c r="G32" s="119"/>
      <c r="H32" s="118"/>
      <c r="I32" s="144" t="s">
        <v>51</v>
      </c>
      <c r="J32" s="126" t="s">
        <v>51</v>
      </c>
      <c r="K32" s="126" t="s">
        <v>51</v>
      </c>
      <c r="L32" s="126" t="s">
        <v>51</v>
      </c>
      <c r="M32" s="126" t="s">
        <v>51</v>
      </c>
      <c r="N32" s="126" t="s">
        <v>51</v>
      </c>
      <c r="O32" s="126" t="s">
        <v>51</v>
      </c>
      <c r="P32" s="145" t="s">
        <v>51</v>
      </c>
      <c r="Q32" s="100"/>
      <c r="R32" s="100"/>
      <c r="S32" s="38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ht="21.75" customHeight="1">
      <c r="A33" s="10"/>
      <c r="B33" s="147"/>
      <c r="C33" s="148"/>
      <c r="D33" s="149"/>
      <c r="E33" s="150"/>
      <c r="F33" s="151"/>
      <c r="G33" s="152"/>
      <c r="H33" s="151"/>
      <c r="I33" s="146"/>
      <c r="J33" s="129"/>
      <c r="K33" s="129"/>
      <c r="L33" s="129"/>
      <c r="M33" s="129"/>
      <c r="N33" s="129"/>
      <c r="O33" s="129"/>
      <c r="P33" s="153"/>
      <c r="Q33" s="100"/>
      <c r="R33" s="100"/>
      <c r="S33" s="38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ht="21.75" customHeight="1">
      <c r="A34" s="10"/>
      <c r="B34" s="111" t="s">
        <v>99</v>
      </c>
      <c r="C34" s="120" t="s">
        <v>89</v>
      </c>
      <c r="D34" s="174" t="s">
        <v>94</v>
      </c>
      <c r="E34" s="56">
        <v>25</v>
      </c>
      <c r="F34" s="118" t="s">
        <v>90</v>
      </c>
      <c r="G34" s="119"/>
      <c r="H34" s="118"/>
      <c r="I34" s="144" t="s">
        <v>51</v>
      </c>
      <c r="J34" s="126" t="s">
        <v>93</v>
      </c>
      <c r="K34" s="126" t="s">
        <v>51</v>
      </c>
      <c r="L34" s="175"/>
      <c r="M34" s="231" t="s">
        <v>51</v>
      </c>
      <c r="N34" s="126" t="s">
        <v>93</v>
      </c>
      <c r="O34" s="126" t="s">
        <v>51</v>
      </c>
      <c r="P34" s="190"/>
      <c r="Q34" s="100"/>
      <c r="R34" s="100"/>
      <c r="S34" s="38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ht="21.75" customHeight="1">
      <c r="A35" s="10"/>
      <c r="B35" s="111"/>
      <c r="C35" s="120"/>
      <c r="D35" s="319" t="s">
        <v>110</v>
      </c>
      <c r="E35" s="56"/>
      <c r="F35" s="118"/>
      <c r="G35" s="119"/>
      <c r="H35" s="118"/>
      <c r="I35" s="144" t="s">
        <v>51</v>
      </c>
      <c r="J35" s="126" t="s">
        <v>51</v>
      </c>
      <c r="K35" s="126" t="s">
        <v>51</v>
      </c>
      <c r="L35" s="126" t="s">
        <v>51</v>
      </c>
      <c r="M35" s="126" t="s">
        <v>51</v>
      </c>
      <c r="N35" s="126" t="s">
        <v>51</v>
      </c>
      <c r="O35" s="126" t="s">
        <v>51</v>
      </c>
      <c r="P35" s="145" t="s">
        <v>51</v>
      </c>
      <c r="Q35" s="100"/>
      <c r="R35" s="100"/>
      <c r="S35" s="38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ht="21.75" customHeight="1" thickBot="1">
      <c r="A36" s="10"/>
      <c r="B36" s="302" t="s">
        <v>1</v>
      </c>
      <c r="C36" s="303"/>
      <c r="D36" s="303"/>
      <c r="E36" s="303"/>
      <c r="F36" s="303"/>
      <c r="G36" s="303"/>
      <c r="H36" s="303"/>
      <c r="I36" s="181" t="s">
        <v>39</v>
      </c>
      <c r="J36" s="182" t="s">
        <v>62</v>
      </c>
      <c r="K36" s="182" t="s">
        <v>40</v>
      </c>
      <c r="L36" s="182" t="s">
        <v>63</v>
      </c>
      <c r="M36" s="182" t="s">
        <v>39</v>
      </c>
      <c r="N36" s="183" t="s">
        <v>62</v>
      </c>
      <c r="O36" s="183" t="s">
        <v>40</v>
      </c>
      <c r="P36" s="184" t="s">
        <v>63</v>
      </c>
      <c r="Q36" s="101"/>
      <c r="R36" s="91"/>
      <c r="S36" s="38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185" customFormat="1" ht="21.75" customHeight="1" thickBot="1">
      <c r="A37" s="178"/>
      <c r="B37" s="192"/>
      <c r="C37" s="193"/>
      <c r="D37" s="194"/>
      <c r="E37" s="195"/>
      <c r="F37" s="193"/>
      <c r="G37" s="196"/>
      <c r="H37" s="193"/>
      <c r="O37" s="213"/>
      <c r="P37" s="213"/>
      <c r="Q37" s="187"/>
      <c r="R37" s="188"/>
      <c r="S37" s="189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</row>
    <row r="38" spans="1:29" ht="21.75" customHeight="1" thickBot="1">
      <c r="A38" s="10"/>
      <c r="B38" s="198"/>
      <c r="C38" s="199"/>
      <c r="D38" s="200"/>
      <c r="E38" s="201"/>
      <c r="F38" s="199"/>
      <c r="G38" s="202"/>
      <c r="H38" s="203"/>
      <c r="I38" s="258" t="s">
        <v>78</v>
      </c>
      <c r="J38" s="258"/>
      <c r="K38" s="258"/>
      <c r="L38" s="238" t="s">
        <v>58</v>
      </c>
      <c r="M38" s="239"/>
      <c r="N38" s="240"/>
      <c r="O38" s="214">
        <f>TEXT(O19,O19)</f>
      </c>
      <c r="P38" s="178">
        <f>TEXT(P19,P19)</f>
      </c>
      <c r="Q38" s="102"/>
      <c r="R38" s="102"/>
      <c r="S38" s="94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21.75" customHeight="1" thickBot="1">
      <c r="A39" s="10"/>
      <c r="B39" s="188"/>
      <c r="C39" s="199"/>
      <c r="D39" s="204"/>
      <c r="E39" s="205"/>
      <c r="F39" s="199"/>
      <c r="G39" s="206"/>
      <c r="H39" s="203"/>
      <c r="I39" s="258"/>
      <c r="J39" s="258"/>
      <c r="K39" s="258"/>
      <c r="L39" s="228" t="s">
        <v>77</v>
      </c>
      <c r="M39" s="229" t="s">
        <v>56</v>
      </c>
      <c r="N39" s="230" t="s">
        <v>57</v>
      </c>
      <c r="O39" s="214">
        <f>TEXT(O19,O19)</f>
      </c>
      <c r="P39" s="178">
        <f>TEXT(P19,P19)</f>
      </c>
      <c r="Q39" s="103"/>
      <c r="R39" s="103"/>
      <c r="S39" s="94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21.75" customHeight="1">
      <c r="A40" s="10"/>
      <c r="B40" s="188"/>
      <c r="C40" s="199"/>
      <c r="D40" s="200"/>
      <c r="E40" s="207"/>
      <c r="F40" s="199"/>
      <c r="G40" s="206"/>
      <c r="H40" s="203"/>
      <c r="I40" s="244" t="s">
        <v>55</v>
      </c>
      <c r="J40" s="245"/>
      <c r="K40" s="159" t="s">
        <v>59</v>
      </c>
      <c r="L40" s="160">
        <v>30</v>
      </c>
      <c r="M40" s="132">
        <v>60</v>
      </c>
      <c r="N40" s="215">
        <v>120</v>
      </c>
      <c r="O40" s="267" t="s">
        <v>79</v>
      </c>
      <c r="P40" s="214"/>
      <c r="Q40" s="103"/>
      <c r="R40" s="103"/>
      <c r="S40" s="104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21.75" customHeight="1">
      <c r="A41" s="10"/>
      <c r="B41" s="188"/>
      <c r="C41" s="199"/>
      <c r="D41" s="208"/>
      <c r="E41" s="201"/>
      <c r="F41" s="209"/>
      <c r="G41" s="210"/>
      <c r="H41" s="211"/>
      <c r="I41" s="244"/>
      <c r="J41" s="245"/>
      <c r="K41" s="131" t="s">
        <v>60</v>
      </c>
      <c r="L41" s="161">
        <v>180</v>
      </c>
      <c r="M41" s="241">
        <v>240</v>
      </c>
      <c r="N41" s="242"/>
      <c r="O41" s="268"/>
      <c r="P41" s="214"/>
      <c r="Q41" s="103"/>
      <c r="R41" s="103"/>
      <c r="S41" s="10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21.75" customHeight="1" thickBot="1">
      <c r="A42" s="10"/>
      <c r="B42" s="198"/>
      <c r="C42" s="199"/>
      <c r="D42" s="199"/>
      <c r="E42" s="207"/>
      <c r="F42" s="199"/>
      <c r="G42" s="206"/>
      <c r="H42" s="203"/>
      <c r="I42" s="246"/>
      <c r="J42" s="247"/>
      <c r="K42" s="134" t="s">
        <v>61</v>
      </c>
      <c r="L42" s="243">
        <v>300</v>
      </c>
      <c r="M42" s="241"/>
      <c r="N42" s="242"/>
      <c r="O42" s="268"/>
      <c r="P42" s="214">
        <f>TEXT(P19,P19)</f>
      </c>
      <c r="Q42" s="103"/>
      <c r="R42" s="103"/>
      <c r="S42" s="94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ht="21.75" customHeight="1" thickBot="1">
      <c r="A43" s="10"/>
      <c r="B43" s="198"/>
      <c r="C43" s="199"/>
      <c r="D43" s="200"/>
      <c r="E43" s="212"/>
      <c r="F43" s="199"/>
      <c r="G43" s="202"/>
      <c r="H43" s="203"/>
      <c r="I43" s="253" t="s">
        <v>76</v>
      </c>
      <c r="J43" s="254"/>
      <c r="K43" s="255"/>
      <c r="L43" s="256">
        <v>300</v>
      </c>
      <c r="M43" s="257"/>
      <c r="N43" s="257"/>
      <c r="O43" s="269"/>
      <c r="P43" s="214">
        <f>TEXT(P19,P19)</f>
      </c>
      <c r="Q43" s="101"/>
      <c r="R43" s="101"/>
      <c r="S43" s="94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34" ht="21.75" customHeight="1">
      <c r="A44" s="10"/>
      <c r="B44" s="10"/>
      <c r="C44" s="197"/>
      <c r="D44" s="24"/>
      <c r="E44" s="24"/>
      <c r="F44" s="25"/>
      <c r="G44" s="279"/>
      <c r="H44" s="280"/>
      <c r="I44" s="60"/>
      <c r="J44" s="61"/>
      <c r="K44" s="62"/>
      <c r="L44" s="59"/>
      <c r="M44" s="63"/>
      <c r="N44" s="64"/>
      <c r="O44" s="64"/>
      <c r="P44" s="10"/>
      <c r="Q44" s="79"/>
      <c r="R44" s="79"/>
      <c r="S44" s="14"/>
      <c r="T44" s="8"/>
      <c r="U44" s="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</sheetData>
  <sheetProtection sheet="1"/>
  <mergeCells count="45">
    <mergeCell ref="C4:C5"/>
    <mergeCell ref="G4:H4"/>
    <mergeCell ref="G5:H5"/>
    <mergeCell ref="G12:H12"/>
    <mergeCell ref="F8:F9"/>
    <mergeCell ref="D8:E9"/>
    <mergeCell ref="C8:C9"/>
    <mergeCell ref="D7:F7"/>
    <mergeCell ref="C6:C7"/>
    <mergeCell ref="D6:F6"/>
    <mergeCell ref="G44:H44"/>
    <mergeCell ref="D19:F19"/>
    <mergeCell ref="G13:H13"/>
    <mergeCell ref="G17:H17"/>
    <mergeCell ref="G19:H19"/>
    <mergeCell ref="G18:H18"/>
    <mergeCell ref="G14:H14"/>
    <mergeCell ref="G15:H15"/>
    <mergeCell ref="B36:H36"/>
    <mergeCell ref="P3:R3"/>
    <mergeCell ref="Q5:R5"/>
    <mergeCell ref="Q6:R6"/>
    <mergeCell ref="D3:F3"/>
    <mergeCell ref="G3:H3"/>
    <mergeCell ref="I3:L3"/>
    <mergeCell ref="M3:O3"/>
    <mergeCell ref="D4:F4"/>
    <mergeCell ref="D5:F5"/>
    <mergeCell ref="I43:K43"/>
    <mergeCell ref="L43:N43"/>
    <mergeCell ref="I38:K39"/>
    <mergeCell ref="Q15:R15"/>
    <mergeCell ref="Q16:R16"/>
    <mergeCell ref="Q17:R17"/>
    <mergeCell ref="Q18:R18"/>
    <mergeCell ref="O40:O43"/>
    <mergeCell ref="H8:I8"/>
    <mergeCell ref="L10:M11"/>
    <mergeCell ref="L38:N38"/>
    <mergeCell ref="M41:N41"/>
    <mergeCell ref="L42:N42"/>
    <mergeCell ref="I40:J42"/>
    <mergeCell ref="I14:L14"/>
    <mergeCell ref="M14:P14"/>
  </mergeCells>
  <conditionalFormatting sqref="I36:P36">
    <cfRule type="cellIs" priority="9" dxfId="2" operator="equal" stopIfTrue="1">
      <formula>"実施"</formula>
    </cfRule>
  </conditionalFormatting>
  <conditionalFormatting sqref="I36:P36">
    <cfRule type="cellIs" priority="2" dxfId="0" operator="equal" stopIfTrue="1">
      <formula>"＋"</formula>
    </cfRule>
  </conditionalFormatting>
  <dataValidations count="4">
    <dataValidation type="list" allowBlank="1" showInputMessage="1" showErrorMessage="1" sqref="B36:H36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9:P19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6:P16">
      <formula1>"100%,67%,50%, ,"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2021-05-27T01:26:30Z</cp:lastPrinted>
  <dcterms:created xsi:type="dcterms:W3CDTF">2009-01-12T12:15:40Z</dcterms:created>
  <dcterms:modified xsi:type="dcterms:W3CDTF">2021-08-10T06:20:56Z</dcterms:modified>
  <cp:category/>
  <cp:version/>
  <cp:contentType/>
  <cp:contentStatus/>
</cp:coreProperties>
</file>