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65" tabRatio="823" activeTab="0"/>
  </bookViews>
  <sheets>
    <sheet name="A+AVD" sheetId="1" r:id="rId1"/>
  </sheets>
  <definedNames>
    <definedName name="_xlnm.Print_Area" localSheetId="0">'A+AVD'!$A$1:$T$39</definedName>
    <definedName name="Z_5AF54F3A_B2B8_471F_9DC3_488F93E85E4A_.wvu.Cols" localSheetId="0" hidden="1">'A+AVD'!$T:$IV</definedName>
    <definedName name="Z_5AF54F3A_B2B8_471F_9DC3_488F93E85E4A_.wvu.FilterData" localSheetId="0" hidden="1">'A+AVD'!$N$4:$P$7</definedName>
    <definedName name="Z_5AF54F3A_B2B8_471F_9DC3_488F93E85E4A_.wvu.PrintArea" localSheetId="0" hidden="1">'A+AVD'!$A$1:$S$39</definedName>
    <definedName name="Z_5AF54F3A_B2B8_471F_9DC3_488F93E85E4A_.wvu.Rows" localSheetId="0" hidden="1">'A+AVD'!#REF!,'A+AVD'!#REF!</definedName>
    <definedName name="Z_6FE1FD3C_2396_4D4A_9A08_E4DD022E692A_.wvu.Cols" localSheetId="0" hidden="1">'A+AVD'!$T:$IV</definedName>
    <definedName name="Z_6FE1FD3C_2396_4D4A_9A08_E4DD022E692A_.wvu.FilterData" localSheetId="0" hidden="1">'A+AVD'!$N$4:$P$7</definedName>
    <definedName name="Z_6FE1FD3C_2396_4D4A_9A08_E4DD022E692A_.wvu.PrintArea" localSheetId="0" hidden="1">'A+AVD'!$A:$S</definedName>
    <definedName name="Z_6FE1FD3C_2396_4D4A_9A08_E4DD022E692A_.wvu.Rows" localSheetId="0" hidden="1">'A+AVD'!#REF!,'A+AVD'!#REF!</definedName>
  </definedNames>
  <calcPr fullCalcOnLoad="1"/>
</workbook>
</file>

<file path=xl/sharedStrings.xml><?xml version="1.0" encoding="utf-8"?>
<sst xmlns="http://schemas.openxmlformats.org/spreadsheetml/2006/main" count="143" uniqueCount="110">
  <si>
    <t>患者情報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</si>
  <si>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</si>
  <si>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</si>
  <si>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</si>
  <si>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</si>
  <si>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</si>
  <si>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</si>
  <si>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</si>
  <si>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</si>
  <si>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</si>
  <si>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</si>
  <si>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</si>
  <si>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</si>
  <si>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</si>
  <si>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</si>
  <si>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</si>
  <si>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</si>
  <si>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</si>
  <si>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</si>
  <si>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</si>
  <si>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</si>
  <si>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</si>
  <si>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</si>
  <si>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</si>
  <si>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</si>
  <si>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</si>
  <si>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</si>
  <si>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</si>
  <si>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</si>
  <si>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</si>
  <si>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hr</t>
  </si>
  <si>
    <t>&lt;&lt;SYAGE&gt;&gt;</t>
  </si>
  <si>
    <t>cm</t>
  </si>
  <si>
    <t>kg</t>
  </si>
  <si>
    <t>mL</t>
  </si>
  <si>
    <t>②</t>
  </si>
  <si>
    <t>day1</t>
  </si>
  <si>
    <t>day15</t>
  </si>
  <si>
    <t>ﾗｲﾝｷｰﾌﾟ用(点滴静注)</t>
  </si>
  <si>
    <t>処方を考慮</t>
  </si>
  <si>
    <r>
      <t>H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ﾌﾞﾛｯｶｰ or PPI</t>
    </r>
  </si>
  <si>
    <t>③</t>
  </si>
  <si>
    <t>尿酸降下薬</t>
  </si>
  <si>
    <t>ST合剤</t>
  </si>
  <si>
    <t>+</t>
  </si>
  <si>
    <t>投与速度:開始から</t>
  </si>
  <si>
    <t>day8</t>
  </si>
  <si>
    <t>day22</t>
  </si>
  <si>
    <r>
      <t>注射薬・指示処方箋(内科・多発性骨髄腫 化学療法)</t>
    </r>
    <r>
      <rPr>
        <b/>
        <sz val="20"/>
        <color indexed="8"/>
        <rFont val="ＭＳ ゴシック"/>
        <family val="3"/>
      </rPr>
      <t>　</t>
    </r>
  </si>
  <si>
    <r>
      <t>p</t>
    </r>
    <r>
      <rPr>
        <sz val="11"/>
        <color indexed="8"/>
        <rFont val="ＭＳ ゴシック"/>
        <family val="3"/>
      </rPr>
      <t>.o</t>
    </r>
  </si>
  <si>
    <t>mg/kg</t>
  </si>
  <si>
    <t>投与時期</t>
  </si>
  <si>
    <t>mL/時</t>
  </si>
  <si>
    <t>標準体重</t>
  </si>
  <si>
    <t>標準体表面積</t>
  </si>
  <si>
    <r>
      <t>m</t>
    </r>
    <r>
      <rPr>
        <vertAlign val="superscript"/>
        <sz val="11"/>
        <rFont val="ＭＳ ゴシック"/>
        <family val="3"/>
      </rPr>
      <t>2</t>
    </r>
  </si>
  <si>
    <t>実測体重</t>
  </si>
  <si>
    <t>実測体表面積</t>
  </si>
  <si>
    <t>体重の少ない方を投与量とする</t>
  </si>
  <si>
    <t>kg</t>
  </si>
  <si>
    <t>デカドロン</t>
  </si>
  <si>
    <t>ｰ</t>
  </si>
  <si>
    <t>経口(1～3時間前）</t>
  </si>
  <si>
    <t>モンテカルスト 10mg</t>
  </si>
  <si>
    <t>ダラザレックス</t>
  </si>
  <si>
    <t>mg</t>
  </si>
  <si>
    <t>0-1時間</t>
  </si>
  <si>
    <t>〜2時間</t>
  </si>
  <si>
    <t>〜3時間</t>
  </si>
  <si>
    <t>〜4時間</t>
  </si>
  <si>
    <t>〜5時間</t>
  </si>
  <si>
    <t>5時間〜</t>
  </si>
  <si>
    <t>(最大速度は200ml/時まで）</t>
  </si>
  <si>
    <t>下記参照</t>
  </si>
  <si>
    <t>（  )-1</t>
  </si>
  <si>
    <t>（  )-2</t>
  </si>
  <si>
    <t>（  )-3</t>
  </si>
  <si>
    <t>（  )-4</t>
  </si>
  <si>
    <t>第1サイクル</t>
  </si>
  <si>
    <t>1-1</t>
  </si>
  <si>
    <t>1-2</t>
  </si>
  <si>
    <t>1-3以降</t>
  </si>
  <si>
    <t>mg/Kg</t>
  </si>
  <si>
    <t>デキサメタゾン</t>
  </si>
  <si>
    <t>mg/body</t>
  </si>
  <si>
    <t>1/8/15/22</t>
  </si>
  <si>
    <t>1-21</t>
  </si>
  <si>
    <t>1,2/8,9/15,16/22,23</t>
  </si>
  <si>
    <t>レスタミン　50mg</t>
  </si>
  <si>
    <t>デキサート</t>
  </si>
  <si>
    <t>mg/週</t>
  </si>
  <si>
    <t>mg＋生食</t>
  </si>
  <si>
    <t>生食　250mL</t>
  </si>
  <si>
    <t>mg+生食50mL</t>
  </si>
  <si>
    <t>30分点滴静注(1～3時間前）</t>
  </si>
  <si>
    <t>経口(1～3時間前）もしくは　</t>
  </si>
  <si>
    <t>経口</t>
  </si>
  <si>
    <t>ﾚﾌﾞﾗﾐﾄﾞ</t>
  </si>
  <si>
    <t>+</t>
  </si>
  <si>
    <t>下記参照（点滴静注）</t>
  </si>
  <si>
    <t>ﾚﾌﾞﾗﾐﾄﾞ：CCｒが60mL/min超える;25mg/body、CCｒが30～60mL/min;10mg/body</t>
  </si>
  <si>
    <t>p.o/div</t>
  </si>
  <si>
    <t>{ﾌｨﾙﾀｰ付きﾗｲﾝ使用｝</t>
  </si>
  <si>
    <t>カロナール 1000mg</t>
  </si>
  <si>
    <t>1-37：点滴DLd療法(4週毎)：1-2ｻｲｸﾙ目</t>
  </si>
  <si>
    <t>レナリドミド</t>
  </si>
  <si>
    <t>ﾃﾞｷｻﾒﾀｿﾞﾝの減量が必要となった場合</t>
  </si>
  <si>
    <t>ﾃﾞｷｻﾒﾀｿﾞﾝの経口投与量を優先して減量。</t>
  </si>
  <si>
    <t>間接抗ｸﾞﾛﾌﾞﾘﾝ試験において、偽陽性となることがあります。</t>
  </si>
  <si>
    <t>ダラザレックス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</si>
</sst>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  <numFmt numFmtId="187" formatCode="0.00_);[Red]\(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yyyy&quot;年&quot;m&quot;月&quot;d&quot;日&quot;\ dddd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vertAlign val="subscript"/>
      <sz val="11"/>
      <color indexed="8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8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double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ck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 style="medium"/>
      <bottom style="thick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12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34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4" xfId="61" applyFont="1" applyFill="1" applyBorder="1" applyAlignment="1">
      <alignment horizontal="center"/>
      <protection/>
    </xf>
    <xf numFmtId="176" fontId="10" fillId="34" borderId="15" xfId="61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9" fontId="5" fillId="0" borderId="16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4" fillId="0" borderId="21" xfId="61" applyFont="1" applyFill="1" applyBorder="1" applyAlignment="1">
      <alignment horizontal="center" vertical="center"/>
      <protection/>
    </xf>
    <xf numFmtId="176" fontId="10" fillId="34" borderId="22" xfId="61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0" xfId="0" applyNumberForma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176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177" fontId="5" fillId="0" borderId="14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left" vertical="center"/>
      <protection locked="0"/>
    </xf>
    <xf numFmtId="176" fontId="5" fillId="0" borderId="2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176" fontId="24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0" fillId="36" borderId="0" xfId="0" applyFill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0" fontId="0" fillId="36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0" fillId="36" borderId="0" xfId="0" applyFill="1" applyBorder="1" applyAlignment="1">
      <alignment vertical="center"/>
    </xf>
    <xf numFmtId="176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14" fillId="24" borderId="24" xfId="61" applyFont="1" applyFill="1" applyBorder="1" applyAlignment="1">
      <alignment horizontal="center"/>
      <protection/>
    </xf>
    <xf numFmtId="0" fontId="13" fillId="24" borderId="25" xfId="61" applyFont="1" applyFill="1" applyBorder="1" applyAlignment="1">
      <alignment horizontal="left" shrinkToFit="1"/>
      <protection/>
    </xf>
    <xf numFmtId="0" fontId="0" fillId="36" borderId="0" xfId="0" applyFill="1" applyAlignment="1">
      <alignment vertical="center" wrapText="1" shrinkToFit="1"/>
    </xf>
    <xf numFmtId="0" fontId="0" fillId="36" borderId="26" xfId="0" applyFill="1" applyBorder="1" applyAlignment="1" applyProtection="1">
      <alignment vertical="center"/>
      <protection/>
    </xf>
    <xf numFmtId="0" fontId="0" fillId="36" borderId="26" xfId="0" applyFill="1" applyBorder="1" applyAlignment="1" applyProtection="1">
      <alignment horizontal="center" vertical="center" shrinkToFit="1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 shrinkToFit="1"/>
      <protection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 horizontal="center" vertical="center"/>
    </xf>
    <xf numFmtId="0" fontId="0" fillId="36" borderId="27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10" fillId="36" borderId="0" xfId="0" applyFont="1" applyFill="1" applyBorder="1" applyAlignment="1" applyProtection="1">
      <alignment vertical="center"/>
      <protection/>
    </xf>
    <xf numFmtId="176" fontId="25" fillId="36" borderId="0" xfId="0" applyNumberFormat="1" applyFont="1" applyFill="1" applyBorder="1" applyAlignment="1" applyProtection="1">
      <alignment vertical="center"/>
      <protection locked="0"/>
    </xf>
    <xf numFmtId="0" fontId="5" fillId="36" borderId="0" xfId="0" applyFont="1" applyFill="1" applyBorder="1" applyAlignment="1" applyProtection="1">
      <alignment horizontal="right" vertical="center"/>
      <protection/>
    </xf>
    <xf numFmtId="0" fontId="5" fillId="36" borderId="28" xfId="0" applyFont="1" applyFill="1" applyBorder="1" applyAlignment="1" applyProtection="1">
      <alignment vertical="center"/>
      <protection/>
    </xf>
    <xf numFmtId="0" fontId="63" fillId="36" borderId="0" xfId="0" applyFont="1" applyFill="1" applyBorder="1" applyAlignment="1" applyProtection="1">
      <alignment vertical="center"/>
      <protection/>
    </xf>
    <xf numFmtId="176" fontId="63" fillId="36" borderId="0" xfId="0" applyNumberFormat="1" applyFont="1" applyFill="1" applyBorder="1" applyAlignment="1" applyProtection="1">
      <alignment vertical="center"/>
      <protection/>
    </xf>
    <xf numFmtId="0" fontId="5" fillId="36" borderId="0" xfId="0" applyNumberFormat="1" applyFont="1" applyFill="1" applyBorder="1" applyAlignment="1" applyProtection="1">
      <alignment horizontal="right" vertical="center"/>
      <protection/>
    </xf>
    <xf numFmtId="176" fontId="25" fillId="36" borderId="0" xfId="0" applyNumberFormat="1" applyFont="1" applyFill="1" applyBorder="1" applyAlignment="1" applyProtection="1">
      <alignment vertical="center"/>
      <protection/>
    </xf>
    <xf numFmtId="0" fontId="10" fillId="36" borderId="0" xfId="0" applyFont="1" applyFill="1" applyBorder="1" applyAlignment="1" applyProtection="1">
      <alignment vertical="center"/>
      <protection locked="0"/>
    </xf>
    <xf numFmtId="0" fontId="5" fillId="36" borderId="0" xfId="0" applyFont="1" applyFill="1" applyBorder="1" applyAlignment="1" applyProtection="1">
      <alignment vertical="center" shrinkToFit="1"/>
      <protection locked="0"/>
    </xf>
    <xf numFmtId="0" fontId="5" fillId="36" borderId="0" xfId="0" applyNumberFormat="1" applyFont="1" applyFill="1" applyBorder="1" applyAlignment="1" applyProtection="1">
      <alignment horizontal="right" vertical="center"/>
      <protection locked="0"/>
    </xf>
    <xf numFmtId="176" fontId="25" fillId="36" borderId="0" xfId="0" applyNumberFormat="1" applyFont="1" applyFill="1" applyBorder="1" applyAlignment="1" applyProtection="1">
      <alignment vertical="center"/>
      <protection locked="0"/>
    </xf>
    <xf numFmtId="177" fontId="5" fillId="0" borderId="29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horizontal="center" vertical="center"/>
    </xf>
    <xf numFmtId="0" fontId="13" fillId="0" borderId="32" xfId="61" applyFont="1" applyFill="1" applyBorder="1" applyAlignment="1">
      <alignment horizontal="left"/>
      <protection/>
    </xf>
    <xf numFmtId="0" fontId="13" fillId="0" borderId="33" xfId="61" applyFont="1" applyFill="1" applyBorder="1" applyAlignment="1">
      <alignment horizontal="left" vertical="center"/>
      <protection/>
    </xf>
    <xf numFmtId="177" fontId="5" fillId="0" borderId="34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177" fontId="5" fillId="0" borderId="33" xfId="58" applyNumberFormat="1" applyFont="1" applyFill="1" applyBorder="1" applyAlignment="1">
      <alignment horizontal="right" vertical="center" shrinkToFit="1"/>
    </xf>
    <xf numFmtId="0" fontId="5" fillId="0" borderId="32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5" fillId="36" borderId="0" xfId="0" applyFont="1" applyFill="1" applyBorder="1" applyAlignment="1" applyProtection="1">
      <alignment vertical="center"/>
      <protection locked="0"/>
    </xf>
    <xf numFmtId="176" fontId="1" fillId="33" borderId="0" xfId="0" applyNumberFormat="1" applyFont="1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10" fillId="0" borderId="37" xfId="0" applyFont="1" applyFill="1" applyBorder="1" applyAlignment="1" applyProtection="1">
      <alignment vertical="center" shrinkToFit="1"/>
      <protection/>
    </xf>
    <xf numFmtId="176" fontId="25" fillId="0" borderId="37" xfId="0" applyNumberFormat="1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vertical="center" shrinkToFit="1"/>
      <protection locked="0"/>
    </xf>
    <xf numFmtId="0" fontId="0" fillId="0" borderId="38" xfId="0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vertical="center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176" fontId="5" fillId="0" borderId="40" xfId="0" applyNumberFormat="1" applyFont="1" applyFill="1" applyBorder="1" applyAlignment="1" applyProtection="1">
      <alignment horizontal="left" vertical="center"/>
      <protection/>
    </xf>
    <xf numFmtId="0" fontId="0" fillId="37" borderId="41" xfId="0" applyFill="1" applyBorder="1" applyAlignment="1" applyProtection="1">
      <alignment horizontal="center" vertical="center"/>
      <protection locked="0"/>
    </xf>
    <xf numFmtId="0" fontId="5" fillId="37" borderId="42" xfId="0" applyFont="1" applyFill="1" applyBorder="1" applyAlignment="1" applyProtection="1">
      <alignment vertical="center"/>
      <protection/>
    </xf>
    <xf numFmtId="0" fontId="5" fillId="37" borderId="42" xfId="0" applyFont="1" applyFill="1" applyBorder="1" applyAlignment="1" applyProtection="1">
      <alignment horizontal="left" vertical="center"/>
      <protection locked="0"/>
    </xf>
    <xf numFmtId="180" fontId="5" fillId="37" borderId="42" xfId="0" applyNumberFormat="1" applyFont="1" applyFill="1" applyBorder="1" applyAlignment="1" applyProtection="1">
      <alignment horizontal="left" vertical="center"/>
      <protection locked="0"/>
    </xf>
    <xf numFmtId="0" fontId="5" fillId="37" borderId="42" xfId="0" applyFont="1" applyFill="1" applyBorder="1" applyAlignment="1" applyProtection="1">
      <alignment vertical="center"/>
      <protection/>
    </xf>
    <xf numFmtId="0" fontId="0" fillId="37" borderId="43" xfId="0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2" xfId="0" applyFont="1" applyFill="1" applyBorder="1" applyAlignment="1" applyProtection="1">
      <alignment horizontal="left" vertical="center"/>
      <protection locked="0"/>
    </xf>
    <xf numFmtId="49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10" fillId="33" borderId="0" xfId="0" applyNumberFormat="1" applyFont="1" applyFill="1" applyAlignment="1">
      <alignment vertical="center"/>
    </xf>
    <xf numFmtId="0" fontId="7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177" fontId="5" fillId="0" borderId="54" xfId="0" applyNumberFormat="1" applyFont="1" applyFill="1" applyBorder="1" applyAlignment="1">
      <alignment horizontal="center" vertical="center"/>
    </xf>
    <xf numFmtId="177" fontId="5" fillId="0" borderId="55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right" vertical="center" shrinkToFit="1"/>
    </xf>
    <xf numFmtId="0" fontId="6" fillId="0" borderId="53" xfId="0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56" xfId="0" applyFont="1" applyFill="1" applyBorder="1" applyAlignment="1" applyProtection="1">
      <alignment vertical="center"/>
      <protection/>
    </xf>
    <xf numFmtId="176" fontId="11" fillId="0" borderId="21" xfId="0" applyNumberFormat="1" applyFont="1" applyFill="1" applyBorder="1" applyAlignment="1">
      <alignment vertical="center" shrinkToFit="1"/>
    </xf>
    <xf numFmtId="0" fontId="64" fillId="0" borderId="21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57" xfId="0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176" fontId="25" fillId="0" borderId="23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10" fillId="0" borderId="44" xfId="0" applyFont="1" applyFill="1" applyBorder="1" applyAlignment="1" applyProtection="1">
      <alignment vertical="center"/>
      <protection/>
    </xf>
    <xf numFmtId="176" fontId="5" fillId="37" borderId="42" xfId="0" applyNumberFormat="1" applyFont="1" applyFill="1" applyBorder="1" applyAlignment="1" applyProtection="1">
      <alignment horizontal="left" vertical="center"/>
      <protection locked="0"/>
    </xf>
    <xf numFmtId="0" fontId="5" fillId="0" borderId="58" xfId="0" applyFont="1" applyFill="1" applyBorder="1" applyAlignment="1">
      <alignment horizontal="center" vertical="center"/>
    </xf>
    <xf numFmtId="0" fontId="65" fillId="36" borderId="27" xfId="0" applyFont="1" applyFill="1" applyBorder="1" applyAlignment="1">
      <alignment vertical="center" shrinkToFit="1"/>
    </xf>
    <xf numFmtId="0" fontId="0" fillId="36" borderId="27" xfId="0" applyFill="1" applyBorder="1" applyAlignment="1">
      <alignment vertical="center" shrinkToFit="1"/>
    </xf>
    <xf numFmtId="0" fontId="24" fillId="36" borderId="27" xfId="0" applyFont="1" applyFill="1" applyBorder="1" applyAlignment="1">
      <alignment horizontal="right" vertical="center"/>
    </xf>
    <xf numFmtId="0" fontId="5" fillId="36" borderId="27" xfId="0" applyFont="1" applyFill="1" applyBorder="1" applyAlignment="1">
      <alignment horizontal="right" vertical="center"/>
    </xf>
    <xf numFmtId="177" fontId="5" fillId="36" borderId="27" xfId="0" applyNumberFormat="1" applyFont="1" applyFill="1" applyBorder="1" applyAlignment="1">
      <alignment vertical="center"/>
    </xf>
    <xf numFmtId="176" fontId="5" fillId="36" borderId="27" xfId="0" applyNumberFormat="1" applyFont="1" applyFill="1" applyBorder="1" applyAlignment="1">
      <alignment vertical="center"/>
    </xf>
    <xf numFmtId="177" fontId="5" fillId="36" borderId="59" xfId="0" applyNumberFormat="1" applyFont="1" applyFill="1" applyBorder="1" applyAlignment="1" applyProtection="1">
      <alignment horizontal="center" vertical="center"/>
      <protection/>
    </xf>
    <xf numFmtId="0" fontId="65" fillId="36" borderId="0" xfId="0" applyFont="1" applyFill="1" applyBorder="1" applyAlignment="1">
      <alignment vertical="center" shrinkToFit="1"/>
    </xf>
    <xf numFmtId="0" fontId="0" fillId="36" borderId="0" xfId="0" applyFill="1" applyBorder="1" applyAlignment="1">
      <alignment vertical="center" shrinkToFit="1"/>
    </xf>
    <xf numFmtId="0" fontId="24" fillId="36" borderId="0" xfId="0" applyFont="1" applyFill="1" applyBorder="1" applyAlignment="1">
      <alignment horizontal="right" vertical="center"/>
    </xf>
    <xf numFmtId="0" fontId="5" fillId="36" borderId="0" xfId="0" applyFont="1" applyFill="1" applyBorder="1" applyAlignment="1">
      <alignment horizontal="right" vertical="center"/>
    </xf>
    <xf numFmtId="177" fontId="5" fillId="36" borderId="0" xfId="0" applyNumberFormat="1" applyFont="1" applyFill="1" applyBorder="1" applyAlignment="1">
      <alignment vertical="center"/>
    </xf>
    <xf numFmtId="176" fontId="5" fillId="36" borderId="0" xfId="0" applyNumberFormat="1" applyFont="1" applyFill="1" applyBorder="1" applyAlignment="1">
      <alignment vertical="center"/>
    </xf>
    <xf numFmtId="177" fontId="5" fillId="36" borderId="28" xfId="0" applyNumberFormat="1" applyFont="1" applyFill="1" applyBorder="1" applyAlignment="1" applyProtection="1">
      <alignment horizontal="center" vertical="center"/>
      <protection/>
    </xf>
    <xf numFmtId="176" fontId="0" fillId="0" borderId="46" xfId="0" applyNumberFormat="1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13" fillId="24" borderId="61" xfId="61" applyFont="1" applyFill="1" applyBorder="1" applyAlignment="1">
      <alignment horizontal="left" shrinkToFit="1"/>
      <protection/>
    </xf>
    <xf numFmtId="0" fontId="14" fillId="24" borderId="61" xfId="61" applyFont="1" applyFill="1" applyBorder="1" applyAlignment="1">
      <alignment horizont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11" fillId="0" borderId="53" xfId="0" applyFont="1" applyFill="1" applyBorder="1" applyAlignment="1">
      <alignment vertical="center" shrinkToFit="1"/>
    </xf>
    <xf numFmtId="0" fontId="66" fillId="0" borderId="62" xfId="0" applyFont="1" applyBorder="1" applyAlignment="1">
      <alignment horizontal="center" vertical="center"/>
    </xf>
    <xf numFmtId="176" fontId="66" fillId="0" borderId="63" xfId="0" applyNumberFormat="1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0" fillId="38" borderId="0" xfId="0" applyFill="1" applyBorder="1" applyAlignment="1">
      <alignment vertical="center"/>
    </xf>
    <xf numFmtId="0" fontId="5" fillId="36" borderId="0" xfId="0" applyFont="1" applyFill="1" applyAlignment="1">
      <alignment vertical="center"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65" xfId="0" applyFont="1" applyFill="1" applyBorder="1" applyAlignment="1" applyProtection="1">
      <alignment horizontal="left" vertical="center"/>
      <protection/>
    </xf>
    <xf numFmtId="176" fontId="5" fillId="0" borderId="65" xfId="0" applyNumberFormat="1" applyFont="1" applyFill="1" applyBorder="1" applyAlignment="1" applyProtection="1">
      <alignment horizontal="left" vertical="center"/>
      <protection/>
    </xf>
    <xf numFmtId="0" fontId="5" fillId="0" borderId="65" xfId="0" applyFont="1" applyFill="1" applyBorder="1" applyAlignment="1" applyProtection="1">
      <alignment horizontal="left" vertical="center"/>
      <protection/>
    </xf>
    <xf numFmtId="49" fontId="5" fillId="34" borderId="66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6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4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4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14" xfId="0" applyNumberFormat="1" applyFont="1" applyFill="1" applyBorder="1" applyAlignment="1" applyProtection="1">
      <alignment horizontal="center" vertical="center"/>
      <protection locked="0"/>
    </xf>
    <xf numFmtId="9" fontId="23" fillId="34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9" borderId="14" xfId="0" applyFont="1" applyFill="1" applyBorder="1" applyAlignment="1" applyProtection="1">
      <alignment horizontal="center" vertical="center"/>
      <protection locked="0"/>
    </xf>
    <xf numFmtId="0" fontId="5" fillId="39" borderId="15" xfId="0" applyFont="1" applyFill="1" applyBorder="1" applyAlignment="1" applyProtection="1">
      <alignment horizontal="center" vertical="center"/>
      <protection locked="0"/>
    </xf>
    <xf numFmtId="177" fontId="0" fillId="39" borderId="14" xfId="0" applyNumberFormat="1" applyFill="1" applyBorder="1" applyAlignment="1">
      <alignment horizontal="center" vertical="center"/>
    </xf>
    <xf numFmtId="177" fontId="0" fillId="39" borderId="15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left" vertical="center"/>
      <protection/>
    </xf>
    <xf numFmtId="177" fontId="0" fillId="39" borderId="21" xfId="0" applyNumberFormat="1" applyFill="1" applyBorder="1" applyAlignment="1">
      <alignment horizontal="center" vertical="center"/>
    </xf>
    <xf numFmtId="177" fontId="0" fillId="39" borderId="22" xfId="0" applyNumberFormat="1" applyFill="1" applyBorder="1" applyAlignment="1">
      <alignment horizontal="center" vertical="center"/>
    </xf>
    <xf numFmtId="177" fontId="0" fillId="39" borderId="53" xfId="0" applyNumberFormat="1" applyFill="1" applyBorder="1" applyAlignment="1">
      <alignment horizontal="center" vertical="center"/>
    </xf>
    <xf numFmtId="177" fontId="0" fillId="39" borderId="68" xfId="0" applyNumberFormat="1" applyFill="1" applyBorder="1" applyAlignment="1">
      <alignment horizontal="center" vertical="center"/>
    </xf>
    <xf numFmtId="0" fontId="0" fillId="37" borderId="69" xfId="0" applyFill="1" applyBorder="1" applyAlignment="1">
      <alignment vertical="center"/>
    </xf>
    <xf numFmtId="0" fontId="0" fillId="37" borderId="70" xfId="0" applyFill="1" applyBorder="1" applyAlignment="1">
      <alignment vertical="center"/>
    </xf>
    <xf numFmtId="0" fontId="0" fillId="39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68" xfId="0" applyBorder="1" applyAlignment="1">
      <alignment vertical="center"/>
    </xf>
    <xf numFmtId="0" fontId="5" fillId="0" borderId="21" xfId="0" applyFont="1" applyFill="1" applyBorder="1" applyAlignment="1" applyProtection="1">
      <alignment vertical="center"/>
      <protection/>
    </xf>
    <xf numFmtId="0" fontId="10" fillId="0" borderId="45" xfId="0" applyFont="1" applyFill="1" applyBorder="1" applyAlignment="1" applyProtection="1">
      <alignment horizontal="left" vertical="center"/>
      <protection locked="0"/>
    </xf>
    <xf numFmtId="180" fontId="5" fillId="0" borderId="65" xfId="0" applyNumberFormat="1" applyFont="1" applyFill="1" applyBorder="1" applyAlignment="1" applyProtection="1">
      <alignment horizontal="left" vertical="center"/>
      <protection locked="0"/>
    </xf>
    <xf numFmtId="0" fontId="5" fillId="0" borderId="65" xfId="0" applyFont="1" applyFill="1" applyBorder="1" applyAlignment="1" applyProtection="1">
      <alignment vertical="center"/>
      <protection/>
    </xf>
    <xf numFmtId="0" fontId="5" fillId="0" borderId="65" xfId="0" applyFont="1" applyFill="1" applyBorder="1" applyAlignment="1" applyProtection="1">
      <alignment horizontal="left" vertical="center"/>
      <protection locked="0"/>
    </xf>
    <xf numFmtId="0" fontId="5" fillId="37" borderId="71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vertical="center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vertical="center"/>
    </xf>
    <xf numFmtId="0" fontId="0" fillId="40" borderId="24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 shrinkToFit="1"/>
    </xf>
    <xf numFmtId="176" fontId="10" fillId="34" borderId="74" xfId="61" applyNumberFormat="1" applyFont="1" applyFill="1" applyBorder="1" applyAlignment="1" applyProtection="1">
      <alignment horizontal="center" vertical="center"/>
      <protection/>
    </xf>
    <xf numFmtId="178" fontId="19" fillId="24" borderId="75" xfId="61" applyNumberFormat="1" applyFont="1" applyFill="1" applyBorder="1" applyAlignment="1" applyProtection="1">
      <alignment horizontal="center"/>
      <protection/>
    </xf>
    <xf numFmtId="178" fontId="19" fillId="24" borderId="74" xfId="61" applyNumberFormat="1" applyFont="1" applyFill="1" applyBorder="1" applyAlignment="1" applyProtection="1">
      <alignment horizontal="center"/>
      <protection/>
    </xf>
    <xf numFmtId="180" fontId="25" fillId="0" borderId="23" xfId="0" applyNumberFormat="1" applyFont="1" applyFill="1" applyBorder="1" applyAlignment="1" applyProtection="1">
      <alignment vertical="center"/>
      <protection locked="0"/>
    </xf>
    <xf numFmtId="0" fontId="5" fillId="0" borderId="42" xfId="0" applyFont="1" applyFill="1" applyBorder="1" applyAlignment="1" applyProtection="1">
      <alignment horizontal="left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8" fillId="0" borderId="14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7" fillId="0" borderId="22" xfId="0" applyFont="1" applyFill="1" applyBorder="1" applyAlignment="1" applyProtection="1">
      <alignment horizontal="center" vertical="center" shrinkToFit="1"/>
      <protection/>
    </xf>
    <xf numFmtId="0" fontId="0" fillId="0" borderId="73" xfId="0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5" fillId="0" borderId="5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50" xfId="0" applyFont="1" applyBorder="1" applyAlignment="1">
      <alignment vertical="center" shrinkToFit="1"/>
    </xf>
    <xf numFmtId="0" fontId="1" fillId="0" borderId="78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7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10" fillId="0" borderId="80" xfId="0" applyFont="1" applyFill="1" applyBorder="1" applyAlignment="1" applyProtection="1">
      <alignment horizontal="center" vertical="center" shrinkToFit="1"/>
      <protection/>
    </xf>
    <xf numFmtId="0" fontId="10" fillId="0" borderId="81" xfId="0" applyFont="1" applyFill="1" applyBorder="1" applyAlignment="1" applyProtection="1">
      <alignment horizontal="center" vertical="center" shrinkToFit="1"/>
      <protection/>
    </xf>
    <xf numFmtId="176" fontId="5" fillId="0" borderId="79" xfId="0" applyNumberFormat="1" applyFont="1" applyFill="1" applyBorder="1" applyAlignment="1" applyProtection="1">
      <alignment horizontal="center" vertical="center"/>
      <protection locked="0"/>
    </xf>
    <xf numFmtId="176" fontId="5" fillId="0" borderId="40" xfId="0" applyNumberFormat="1" applyFont="1" applyFill="1" applyBorder="1" applyAlignment="1" applyProtection="1">
      <alignment horizontal="center" vertical="center"/>
      <protection locked="0"/>
    </xf>
    <xf numFmtId="14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82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0" fillId="0" borderId="72" xfId="0" applyBorder="1" applyAlignment="1" applyProtection="1">
      <alignment vertical="center"/>
      <protection/>
    </xf>
    <xf numFmtId="0" fontId="11" fillId="0" borderId="48" xfId="0" applyFont="1" applyFill="1" applyBorder="1" applyAlignment="1" applyProtection="1">
      <alignment vertical="center"/>
      <protection/>
    </xf>
    <xf numFmtId="0" fontId="0" fillId="0" borderId="83" xfId="0" applyFill="1" applyBorder="1" applyAlignment="1" applyProtection="1">
      <alignment vertical="center"/>
      <protection/>
    </xf>
    <xf numFmtId="0" fontId="0" fillId="0" borderId="84" xfId="0" applyFill="1" applyBorder="1" applyAlignment="1" applyProtection="1">
      <alignment vertical="center"/>
      <protection/>
    </xf>
    <xf numFmtId="0" fontId="5" fillId="0" borderId="78" xfId="0" applyFont="1" applyBorder="1" applyAlignment="1">
      <alignment horizontal="center" vertical="center"/>
    </xf>
    <xf numFmtId="14" fontId="8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10" fillId="0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left" vertical="center"/>
      <protection/>
    </xf>
    <xf numFmtId="0" fontId="0" fillId="0" borderId="65" xfId="0" applyBorder="1" applyAlignment="1" applyProtection="1">
      <alignment vertical="center"/>
      <protection/>
    </xf>
    <xf numFmtId="0" fontId="0" fillId="0" borderId="88" xfId="0" applyBorder="1" applyAlignment="1" applyProtection="1">
      <alignment vertical="center"/>
      <protection/>
    </xf>
    <xf numFmtId="0" fontId="10" fillId="0" borderId="53" xfId="0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/>
    </xf>
    <xf numFmtId="0" fontId="7" fillId="0" borderId="48" xfId="0" applyFont="1" applyFill="1" applyBorder="1" applyAlignment="1" applyProtection="1">
      <alignment horizontal="left" vertical="center"/>
      <protection/>
    </xf>
    <xf numFmtId="0" fontId="0" fillId="0" borderId="83" xfId="0" applyFill="1" applyBorder="1" applyAlignment="1" applyProtection="1">
      <alignment horizontal="left" vertical="center"/>
      <protection/>
    </xf>
    <xf numFmtId="0" fontId="0" fillId="0" borderId="84" xfId="0" applyFill="1" applyBorder="1" applyAlignment="1" applyProtection="1">
      <alignment horizontal="left" vertical="center"/>
      <protection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vertical="center"/>
    </xf>
    <xf numFmtId="0" fontId="0" fillId="0" borderId="93" xfId="0" applyBorder="1" applyAlignment="1">
      <alignment vertical="center"/>
    </xf>
    <xf numFmtId="0" fontId="5" fillId="0" borderId="48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10" fillId="0" borderId="94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88" xfId="0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0" fontId="1" fillId="34" borderId="96" xfId="0" applyFont="1" applyFill="1" applyBorder="1" applyAlignment="1" applyProtection="1">
      <alignment horizontal="center" vertical="center"/>
      <protection locked="0"/>
    </xf>
    <xf numFmtId="0" fontId="0" fillId="0" borderId="76" xfId="0" applyFill="1" applyBorder="1" applyAlignment="1" applyProtection="1">
      <alignment vertical="center"/>
      <protection/>
    </xf>
    <xf numFmtId="0" fontId="0" fillId="0" borderId="97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53" fillId="0" borderId="18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99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shrinkToFit="1"/>
    </xf>
    <xf numFmtId="0" fontId="0" fillId="0" borderId="84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152400</xdr:rowOff>
    </xdr:from>
    <xdr:to>
      <xdr:col>17</xdr:col>
      <xdr:colOff>0</xdr:colOff>
      <xdr:row>19</xdr:row>
      <xdr:rowOff>152400</xdr:rowOff>
    </xdr:to>
    <xdr:sp>
      <xdr:nvSpPr>
        <xdr:cNvPr id="1" name="Line 9"/>
        <xdr:cNvSpPr>
          <a:spLocks/>
        </xdr:cNvSpPr>
      </xdr:nvSpPr>
      <xdr:spPr>
        <a:xfrm>
          <a:off x="11115675" y="4248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2" name="Line 13"/>
        <xdr:cNvSpPr>
          <a:spLocks/>
        </xdr:cNvSpPr>
      </xdr:nvSpPr>
      <xdr:spPr>
        <a:xfrm>
          <a:off x="9963150" y="8734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152400</xdr:rowOff>
    </xdr:from>
    <xdr:to>
      <xdr:col>17</xdr:col>
      <xdr:colOff>0</xdr:colOff>
      <xdr:row>19</xdr:row>
      <xdr:rowOff>152400</xdr:rowOff>
    </xdr:to>
    <xdr:sp>
      <xdr:nvSpPr>
        <xdr:cNvPr id="3" name="Line 15"/>
        <xdr:cNvSpPr>
          <a:spLocks/>
        </xdr:cNvSpPr>
      </xdr:nvSpPr>
      <xdr:spPr>
        <a:xfrm>
          <a:off x="11115675" y="4248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4" name="Line 19"/>
        <xdr:cNvSpPr>
          <a:spLocks/>
        </xdr:cNvSpPr>
      </xdr:nvSpPr>
      <xdr:spPr>
        <a:xfrm>
          <a:off x="9963150" y="8734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152400</xdr:rowOff>
    </xdr:from>
    <xdr:to>
      <xdr:col>17</xdr:col>
      <xdr:colOff>0</xdr:colOff>
      <xdr:row>19</xdr:row>
      <xdr:rowOff>152400</xdr:rowOff>
    </xdr:to>
    <xdr:sp>
      <xdr:nvSpPr>
        <xdr:cNvPr id="5" name="Line 21"/>
        <xdr:cNvSpPr>
          <a:spLocks/>
        </xdr:cNvSpPr>
      </xdr:nvSpPr>
      <xdr:spPr>
        <a:xfrm>
          <a:off x="11115675" y="4248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6" name="Line 25"/>
        <xdr:cNvSpPr>
          <a:spLocks/>
        </xdr:cNvSpPr>
      </xdr:nvSpPr>
      <xdr:spPr>
        <a:xfrm>
          <a:off x="9963150" y="8734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152400</xdr:rowOff>
    </xdr:from>
    <xdr:to>
      <xdr:col>17</xdr:col>
      <xdr:colOff>0</xdr:colOff>
      <xdr:row>19</xdr:row>
      <xdr:rowOff>152400</xdr:rowOff>
    </xdr:to>
    <xdr:sp>
      <xdr:nvSpPr>
        <xdr:cNvPr id="7" name="Line 27"/>
        <xdr:cNvSpPr>
          <a:spLocks/>
        </xdr:cNvSpPr>
      </xdr:nvSpPr>
      <xdr:spPr>
        <a:xfrm>
          <a:off x="11115675" y="4248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8" name="Line 31"/>
        <xdr:cNvSpPr>
          <a:spLocks/>
        </xdr:cNvSpPr>
      </xdr:nvSpPr>
      <xdr:spPr>
        <a:xfrm>
          <a:off x="9963150" y="8734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152400</xdr:rowOff>
    </xdr:from>
    <xdr:to>
      <xdr:col>17</xdr:col>
      <xdr:colOff>0</xdr:colOff>
      <xdr:row>19</xdr:row>
      <xdr:rowOff>152400</xdr:rowOff>
    </xdr:to>
    <xdr:sp>
      <xdr:nvSpPr>
        <xdr:cNvPr id="9" name="Line 33"/>
        <xdr:cNvSpPr>
          <a:spLocks/>
        </xdr:cNvSpPr>
      </xdr:nvSpPr>
      <xdr:spPr>
        <a:xfrm>
          <a:off x="11115675" y="4248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10" name="Line 37"/>
        <xdr:cNvSpPr>
          <a:spLocks/>
        </xdr:cNvSpPr>
      </xdr:nvSpPr>
      <xdr:spPr>
        <a:xfrm>
          <a:off x="9963150" y="8734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11" name="Line 12"/>
        <xdr:cNvSpPr>
          <a:spLocks/>
        </xdr:cNvSpPr>
      </xdr:nvSpPr>
      <xdr:spPr>
        <a:xfrm>
          <a:off x="11115675" y="8181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>
          <a:off x="11115675" y="8181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13" name="Line 24"/>
        <xdr:cNvSpPr>
          <a:spLocks/>
        </xdr:cNvSpPr>
      </xdr:nvSpPr>
      <xdr:spPr>
        <a:xfrm>
          <a:off x="11115675" y="8181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14" name="Line 30"/>
        <xdr:cNvSpPr>
          <a:spLocks/>
        </xdr:cNvSpPr>
      </xdr:nvSpPr>
      <xdr:spPr>
        <a:xfrm>
          <a:off x="11115675" y="8181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15" name="Line 36"/>
        <xdr:cNvSpPr>
          <a:spLocks/>
        </xdr:cNvSpPr>
      </xdr:nvSpPr>
      <xdr:spPr>
        <a:xfrm>
          <a:off x="11115675" y="8181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B4">
      <selection activeCell="I6" sqref="I6"/>
    </sheetView>
  </sheetViews>
  <sheetFormatPr defaultColWidth="0" defaultRowHeight="0" customHeight="1" zeroHeight="1"/>
  <cols>
    <col min="1" max="1" width="0.5625" style="26" customWidth="1"/>
    <col min="2" max="2" width="2.7109375" style="26" customWidth="1"/>
    <col min="3" max="3" width="30.140625" style="26" customWidth="1"/>
    <col min="4" max="4" width="12.421875" style="26" customWidth="1"/>
    <col min="5" max="5" width="9.00390625" style="27" customWidth="1"/>
    <col min="6" max="6" width="13.140625" style="26" customWidth="1"/>
    <col min="7" max="7" width="6.7109375" style="28" customWidth="1"/>
    <col min="8" max="8" width="6.7109375" style="26" customWidth="1"/>
    <col min="9" max="16" width="9.7109375" style="26" customWidth="1"/>
    <col min="17" max="17" width="7.57421875" style="66" customWidth="1"/>
    <col min="18" max="18" width="8.421875" style="66" customWidth="1"/>
    <col min="19" max="19" width="10.57421875" style="26" customWidth="1"/>
    <col min="20" max="20" width="2.421875" style="25" customWidth="1"/>
    <col min="21" max="16384" width="0" style="26" hidden="1" customWidth="1"/>
  </cols>
  <sheetData>
    <row r="1" spans="1:20" ht="24">
      <c r="A1" s="1"/>
      <c r="B1" s="1"/>
      <c r="C1" s="2" t="s">
        <v>48</v>
      </c>
      <c r="D1" s="3"/>
      <c r="E1" s="4"/>
      <c r="F1" s="5"/>
      <c r="G1" s="6"/>
      <c r="H1" s="5"/>
      <c r="I1" s="1"/>
      <c r="J1" s="33"/>
      <c r="K1" s="1"/>
      <c r="L1" s="7" t="s">
        <v>104</v>
      </c>
      <c r="M1" s="5"/>
      <c r="N1" s="5"/>
      <c r="O1" s="7"/>
      <c r="P1" s="5"/>
      <c r="Q1" s="5"/>
      <c r="R1" s="1"/>
      <c r="S1" s="1"/>
      <c r="T1" s="195"/>
    </row>
    <row r="2" spans="1:20" ht="9.75" customHeight="1">
      <c r="A2" s="8"/>
      <c r="B2" s="8"/>
      <c r="C2" s="9"/>
      <c r="D2" s="10"/>
      <c r="E2" s="11"/>
      <c r="F2" s="12"/>
      <c r="G2" s="13"/>
      <c r="H2" s="12"/>
      <c r="I2" s="14"/>
      <c r="J2" s="8"/>
      <c r="K2" s="15"/>
      <c r="L2" s="12"/>
      <c r="M2" s="12"/>
      <c r="N2" s="12"/>
      <c r="O2" s="15"/>
      <c r="P2" s="12"/>
      <c r="Q2" s="12"/>
      <c r="R2" s="8"/>
      <c r="S2" s="8"/>
      <c r="T2" s="85"/>
    </row>
    <row r="3" spans="1:20" ht="16.5" customHeight="1" thickBot="1">
      <c r="A3" s="8"/>
      <c r="B3" s="8"/>
      <c r="C3" s="53" t="s">
        <v>1</v>
      </c>
      <c r="D3" s="280" t="s">
        <v>2</v>
      </c>
      <c r="E3" s="252"/>
      <c r="F3" s="281"/>
      <c r="G3" s="253"/>
      <c r="H3" s="254"/>
      <c r="I3" s="147" t="s">
        <v>3</v>
      </c>
      <c r="J3" s="147"/>
      <c r="K3" s="148"/>
      <c r="L3" s="148"/>
      <c r="M3" s="149"/>
      <c r="N3" s="282" t="s">
        <v>4</v>
      </c>
      <c r="O3" s="283"/>
      <c r="P3" s="284"/>
      <c r="Q3" s="301" t="s">
        <v>0</v>
      </c>
      <c r="R3" s="302"/>
      <c r="S3" s="303"/>
      <c r="T3" s="68"/>
    </row>
    <row r="4" spans="1:20" ht="15.75" customHeight="1" thickBot="1">
      <c r="A4" s="8"/>
      <c r="B4" s="8"/>
      <c r="C4" s="251" t="s">
        <v>5</v>
      </c>
      <c r="D4" s="285" t="s">
        <v>6</v>
      </c>
      <c r="E4" s="286"/>
      <c r="F4" s="287"/>
      <c r="G4" s="253"/>
      <c r="H4" s="254"/>
      <c r="I4" s="34" t="s">
        <v>7</v>
      </c>
      <c r="J4" s="34"/>
      <c r="K4" s="109" t="s">
        <v>50</v>
      </c>
      <c r="L4" s="35" t="s">
        <v>29</v>
      </c>
      <c r="M4" s="36" t="s">
        <v>30</v>
      </c>
      <c r="N4" s="29">
        <v>1</v>
      </c>
      <c r="O4" s="30">
        <v>0.67</v>
      </c>
      <c r="P4" s="31">
        <v>0.5</v>
      </c>
      <c r="Q4" s="16"/>
      <c r="R4" s="17"/>
      <c r="S4" s="18"/>
      <c r="T4" s="68"/>
    </row>
    <row r="5" spans="1:20" ht="15.75" customHeight="1">
      <c r="A5" s="8"/>
      <c r="B5" s="8"/>
      <c r="C5" s="252"/>
      <c r="D5" s="288"/>
      <c r="E5" s="289"/>
      <c r="F5" s="290"/>
      <c r="G5" s="253"/>
      <c r="H5" s="254"/>
      <c r="I5" s="191" t="s">
        <v>109</v>
      </c>
      <c r="J5" s="150" t="s">
        <v>82</v>
      </c>
      <c r="K5" s="156">
        <v>16</v>
      </c>
      <c r="L5" s="154" t="s">
        <v>85</v>
      </c>
      <c r="M5" s="134" t="s">
        <v>73</v>
      </c>
      <c r="N5" s="103">
        <f>K5*N10</f>
        <v>0</v>
      </c>
      <c r="O5" s="104" t="s">
        <v>61</v>
      </c>
      <c r="P5" s="105" t="s">
        <v>61</v>
      </c>
      <c r="Q5" s="19" t="s">
        <v>8</v>
      </c>
      <c r="R5" s="304" t="s">
        <v>31</v>
      </c>
      <c r="S5" s="305"/>
      <c r="T5" s="196"/>
    </row>
    <row r="6" spans="1:20" ht="18">
      <c r="A6" s="8"/>
      <c r="B6" s="8"/>
      <c r="C6" s="251" t="s">
        <v>9</v>
      </c>
      <c r="D6" s="276" t="s">
        <v>10</v>
      </c>
      <c r="E6" s="277"/>
      <c r="F6" s="278"/>
      <c r="G6" s="32"/>
      <c r="H6" s="67"/>
      <c r="I6" s="158" t="s">
        <v>105</v>
      </c>
      <c r="J6" s="150" t="s">
        <v>84</v>
      </c>
      <c r="K6" s="153">
        <v>25</v>
      </c>
      <c r="L6" s="155" t="s">
        <v>86</v>
      </c>
      <c r="M6" s="135" t="s">
        <v>49</v>
      </c>
      <c r="N6" s="151">
        <f>K6</f>
        <v>25</v>
      </c>
      <c r="O6" s="50"/>
      <c r="P6" s="49"/>
      <c r="Q6" s="19" t="s">
        <v>11</v>
      </c>
      <c r="R6" s="306"/>
      <c r="S6" s="307"/>
      <c r="T6" s="196"/>
    </row>
    <row r="7" spans="1:20" ht="15.75" customHeight="1" thickBot="1">
      <c r="A7" s="8"/>
      <c r="B7" s="8"/>
      <c r="C7" s="252"/>
      <c r="D7" s="291" t="s">
        <v>12</v>
      </c>
      <c r="E7" s="292"/>
      <c r="F7" s="293"/>
      <c r="G7" s="253"/>
      <c r="H7" s="254"/>
      <c r="I7" s="159" t="s">
        <v>83</v>
      </c>
      <c r="J7" s="171" t="s">
        <v>90</v>
      </c>
      <c r="K7" s="110">
        <v>40</v>
      </c>
      <c r="L7" s="243" t="s">
        <v>87</v>
      </c>
      <c r="M7" s="135" t="s">
        <v>101</v>
      </c>
      <c r="N7" s="152">
        <f>K7</f>
        <v>40</v>
      </c>
      <c r="O7" s="69"/>
      <c r="P7" s="108"/>
      <c r="Q7" s="106" t="s">
        <v>13</v>
      </c>
      <c r="R7" s="20" t="s">
        <v>32</v>
      </c>
      <c r="S7" s="21"/>
      <c r="T7" s="196"/>
    </row>
    <row r="8" spans="1:20" ht="15.75" customHeight="1">
      <c r="A8" s="8"/>
      <c r="B8" s="8"/>
      <c r="C8" s="274" t="s">
        <v>14</v>
      </c>
      <c r="D8" s="270" t="s">
        <v>15</v>
      </c>
      <c r="E8" s="271"/>
      <c r="F8" s="255" t="s">
        <v>16</v>
      </c>
      <c r="G8" s="253"/>
      <c r="H8" s="254"/>
      <c r="I8" s="172"/>
      <c r="J8" s="172"/>
      <c r="K8" s="173"/>
      <c r="L8" s="174"/>
      <c r="M8" s="175"/>
      <c r="N8" s="176"/>
      <c r="O8" s="177"/>
      <c r="P8" s="178"/>
      <c r="Q8" s="107" t="s">
        <v>56</v>
      </c>
      <c r="R8" s="37" t="s">
        <v>33</v>
      </c>
      <c r="S8" s="38"/>
      <c r="T8" s="196"/>
    </row>
    <row r="9" spans="1:20" ht="15.75" customHeight="1" thickBot="1">
      <c r="A9" s="8"/>
      <c r="B9" s="8"/>
      <c r="C9" s="275"/>
      <c r="D9" s="272"/>
      <c r="E9" s="273"/>
      <c r="F9" s="256"/>
      <c r="G9" s="32"/>
      <c r="H9" s="73"/>
      <c r="I9" s="179"/>
      <c r="J9" s="179"/>
      <c r="K9" s="180"/>
      <c r="L9" s="181"/>
      <c r="M9" s="182"/>
      <c r="N9" s="183"/>
      <c r="O9" s="184"/>
      <c r="P9" s="185"/>
      <c r="Q9" s="107" t="s">
        <v>53</v>
      </c>
      <c r="R9" s="37" t="s">
        <v>33</v>
      </c>
      <c r="S9" s="244">
        <f>S7*S7*22/10000</f>
        <v>0</v>
      </c>
      <c r="T9" s="196"/>
    </row>
    <row r="10" spans="1:20" ht="15.75" customHeight="1" thickBot="1" thickTop="1">
      <c r="A10" s="8"/>
      <c r="B10" s="8"/>
      <c r="C10" s="81"/>
      <c r="D10" s="81"/>
      <c r="E10" s="81"/>
      <c r="F10" s="82"/>
      <c r="G10" s="32"/>
      <c r="H10" s="73"/>
      <c r="I10" s="80"/>
      <c r="J10" s="68"/>
      <c r="K10" s="68"/>
      <c r="L10" s="314" t="s">
        <v>58</v>
      </c>
      <c r="M10" s="315"/>
      <c r="N10" s="186">
        <f>MIN(S8,S9)</f>
        <v>0</v>
      </c>
      <c r="O10" s="187" t="s">
        <v>59</v>
      </c>
      <c r="P10" s="188" t="s">
        <v>57</v>
      </c>
      <c r="Q10" s="189" t="s">
        <v>17</v>
      </c>
      <c r="R10" s="245">
        <f>POWER(S8,0.425)*POWER(S7,0.725)*71.84/10000</f>
        <v>0</v>
      </c>
      <c r="S10" s="12"/>
      <c r="T10" s="85"/>
    </row>
    <row r="11" spans="1:20" ht="15.75" customHeight="1" thickBot="1" thickTop="1">
      <c r="A11" s="8"/>
      <c r="B11" s="8"/>
      <c r="C11" s="83"/>
      <c r="D11" s="83"/>
      <c r="E11" s="83"/>
      <c r="F11" s="84"/>
      <c r="G11" s="32"/>
      <c r="H11" s="73"/>
      <c r="I11" s="80"/>
      <c r="J11" s="68"/>
      <c r="K11" s="68"/>
      <c r="L11" s="316"/>
      <c r="M11" s="317"/>
      <c r="N11" s="85"/>
      <c r="O11" s="85"/>
      <c r="P11" s="79" t="s">
        <v>54</v>
      </c>
      <c r="Q11" s="78" t="s">
        <v>55</v>
      </c>
      <c r="R11" s="246">
        <f>POWER(S9,0.425)*POWER(S7,0.725)*71.84/10000</f>
        <v>0</v>
      </c>
      <c r="S11" s="12"/>
      <c r="T11" s="85"/>
    </row>
    <row r="12" spans="1:20" ht="15.75" customHeight="1" thickTop="1">
      <c r="A12" s="8"/>
      <c r="B12" s="54"/>
      <c r="C12" s="55"/>
      <c r="D12" s="22"/>
      <c r="E12" s="22"/>
      <c r="F12" s="23"/>
      <c r="G12" s="253"/>
      <c r="H12" s="254"/>
      <c r="I12" s="40"/>
      <c r="J12" s="76"/>
      <c r="K12" s="41"/>
      <c r="L12" s="39"/>
      <c r="M12" s="42"/>
      <c r="N12" s="43"/>
      <c r="O12" s="43"/>
      <c r="P12" s="8"/>
      <c r="Q12" s="8"/>
      <c r="R12" s="8"/>
      <c r="S12" s="12"/>
      <c r="T12" s="85"/>
    </row>
    <row r="13" spans="1:20" ht="11.25" customHeight="1" thickBot="1">
      <c r="A13" s="8"/>
      <c r="B13" s="54"/>
      <c r="C13" s="55"/>
      <c r="D13" s="22"/>
      <c r="E13" s="22"/>
      <c r="F13" s="23"/>
      <c r="G13" s="253"/>
      <c r="H13" s="257"/>
      <c r="I13" s="24" t="s">
        <v>18</v>
      </c>
      <c r="J13" s="8"/>
      <c r="K13" s="8"/>
      <c r="L13" s="8"/>
      <c r="M13" s="8"/>
      <c r="N13" s="24" t="s">
        <v>19</v>
      </c>
      <c r="O13" s="8"/>
      <c r="P13" s="8"/>
      <c r="Q13" s="8"/>
      <c r="R13" s="8"/>
      <c r="S13" s="12"/>
      <c r="T13" s="85"/>
    </row>
    <row r="14" spans="1:20" ht="19.5" customHeight="1" thickBot="1" thickTop="1">
      <c r="A14" s="8"/>
      <c r="B14" s="56"/>
      <c r="C14" s="57"/>
      <c r="D14" s="46"/>
      <c r="E14" s="45"/>
      <c r="F14" s="115"/>
      <c r="G14" s="297" t="s">
        <v>20</v>
      </c>
      <c r="H14" s="298"/>
      <c r="I14" s="201" t="s">
        <v>74</v>
      </c>
      <c r="J14" s="201" t="s">
        <v>75</v>
      </c>
      <c r="K14" s="201" t="s">
        <v>76</v>
      </c>
      <c r="L14" s="202" t="s">
        <v>77</v>
      </c>
      <c r="M14" s="70"/>
      <c r="N14" s="320" t="s">
        <v>39</v>
      </c>
      <c r="O14" s="321"/>
      <c r="P14" s="70"/>
      <c r="Q14" s="70"/>
      <c r="R14" s="70"/>
      <c r="S14" s="63"/>
      <c r="T14" s="64"/>
    </row>
    <row r="15" spans="1:20" ht="19.5" customHeight="1">
      <c r="A15" s="8"/>
      <c r="B15" s="56"/>
      <c r="C15" s="74" t="s">
        <v>108</v>
      </c>
      <c r="D15" s="47"/>
      <c r="E15" s="47"/>
      <c r="F15" s="58"/>
      <c r="G15" s="299" t="s">
        <v>21</v>
      </c>
      <c r="H15" s="300"/>
      <c r="I15" s="203" t="s">
        <v>2</v>
      </c>
      <c r="J15" s="204" t="e">
        <f>I15+7</f>
        <v>#VALUE!</v>
      </c>
      <c r="K15" s="204" t="e">
        <f>I15+14</f>
        <v>#VALUE!</v>
      </c>
      <c r="L15" s="205" t="e">
        <f>I15+21</f>
        <v>#VALUE!</v>
      </c>
      <c r="M15" s="70"/>
      <c r="N15" s="328" t="s">
        <v>40</v>
      </c>
      <c r="O15" s="329"/>
      <c r="P15" s="70"/>
      <c r="Q15" s="70"/>
      <c r="R15" s="70"/>
      <c r="S15" s="12"/>
      <c r="T15" s="12"/>
    </row>
    <row r="16" spans="1:20" ht="19.5" customHeight="1">
      <c r="A16" s="8"/>
      <c r="B16" s="56"/>
      <c r="C16" s="75"/>
      <c r="D16" s="47"/>
      <c r="E16" s="48"/>
      <c r="F16" s="59"/>
      <c r="G16" s="299" t="s">
        <v>22</v>
      </c>
      <c r="H16" s="300"/>
      <c r="I16" s="206">
        <v>1</v>
      </c>
      <c r="J16" s="206">
        <v>1</v>
      </c>
      <c r="K16" s="206">
        <v>1</v>
      </c>
      <c r="L16" s="207">
        <v>1</v>
      </c>
      <c r="M16" s="70"/>
      <c r="N16" s="330" t="s">
        <v>42</v>
      </c>
      <c r="O16" s="331"/>
      <c r="P16" s="70"/>
      <c r="Q16" s="70"/>
      <c r="R16" s="70"/>
      <c r="S16" s="12"/>
      <c r="T16" s="12"/>
    </row>
    <row r="17" spans="1:20" ht="19.5" customHeight="1">
      <c r="A17" s="8"/>
      <c r="B17" s="56"/>
      <c r="C17" s="60"/>
      <c r="D17" s="44"/>
      <c r="E17" s="44"/>
      <c r="F17" s="77"/>
      <c r="G17" s="258" t="s">
        <v>23</v>
      </c>
      <c r="H17" s="259"/>
      <c r="I17" s="208"/>
      <c r="J17" s="208"/>
      <c r="K17" s="208"/>
      <c r="L17" s="209"/>
      <c r="M17" s="70"/>
      <c r="N17" s="332" t="s">
        <v>43</v>
      </c>
      <c r="O17" s="333"/>
      <c r="P17" s="70"/>
      <c r="Q17" s="70"/>
      <c r="R17" s="70"/>
      <c r="S17" s="12"/>
      <c r="T17" s="12"/>
    </row>
    <row r="18" spans="1:20" ht="19.5" customHeight="1">
      <c r="A18" s="8"/>
      <c r="B18" s="54"/>
      <c r="C18" s="54"/>
      <c r="D18" s="61"/>
      <c r="E18" s="62"/>
      <c r="F18" s="59"/>
      <c r="G18" s="262" t="s">
        <v>24</v>
      </c>
      <c r="H18" s="263"/>
      <c r="I18" s="210"/>
      <c r="J18" s="211"/>
      <c r="K18" s="211"/>
      <c r="L18" s="212"/>
      <c r="M18" s="70"/>
      <c r="N18" s="70"/>
      <c r="O18" s="70"/>
      <c r="P18" s="70"/>
      <c r="Q18" s="70"/>
      <c r="R18" s="70"/>
      <c r="S18" s="12"/>
      <c r="T18" s="12"/>
    </row>
    <row r="19" spans="1:20" ht="19.5" customHeight="1" thickBot="1">
      <c r="A19" s="8"/>
      <c r="B19" s="8"/>
      <c r="C19" s="113" t="s">
        <v>25</v>
      </c>
      <c r="D19" s="279" t="s">
        <v>26</v>
      </c>
      <c r="E19" s="279"/>
      <c r="F19" s="279"/>
      <c r="G19" s="260" t="s">
        <v>27</v>
      </c>
      <c r="H19" s="261"/>
      <c r="I19" s="213"/>
      <c r="J19" s="214"/>
      <c r="K19" s="214"/>
      <c r="L19" s="215"/>
      <c r="M19" s="70"/>
      <c r="N19" s="70"/>
      <c r="O19" s="70"/>
      <c r="P19" s="70"/>
      <c r="Q19" s="70"/>
      <c r="R19" s="70"/>
      <c r="S19" s="70"/>
      <c r="T19" s="70"/>
    </row>
    <row r="20" spans="1:20" ht="30" customHeight="1" thickBot="1" thickTop="1">
      <c r="A20" s="8"/>
      <c r="B20" s="124" t="s">
        <v>28</v>
      </c>
      <c r="C20" s="125" t="s">
        <v>38</v>
      </c>
      <c r="D20" s="126" t="s">
        <v>92</v>
      </c>
      <c r="E20" s="127" t="s">
        <v>102</v>
      </c>
      <c r="F20" s="126"/>
      <c r="G20" s="126"/>
      <c r="H20" s="126"/>
      <c r="I20" s="221" t="s">
        <v>44</v>
      </c>
      <c r="J20" s="221" t="s">
        <v>44</v>
      </c>
      <c r="K20" s="221" t="s">
        <v>44</v>
      </c>
      <c r="L20" s="222" t="s">
        <v>44</v>
      </c>
      <c r="M20" s="70"/>
      <c r="N20" s="70"/>
      <c r="O20" s="70"/>
      <c r="P20" s="70"/>
      <c r="Q20" s="70"/>
      <c r="R20" s="70"/>
      <c r="S20" s="70"/>
      <c r="T20" s="70"/>
    </row>
    <row r="21" spans="1:20" ht="12" customHeight="1" thickBot="1" thickTop="1">
      <c r="A21" s="240"/>
      <c r="B21" s="128"/>
      <c r="C21" s="123"/>
      <c r="D21" s="130"/>
      <c r="E21" s="170"/>
      <c r="F21" s="130"/>
      <c r="G21" s="130"/>
      <c r="H21" s="130"/>
      <c r="I21" s="225"/>
      <c r="J21" s="225"/>
      <c r="K21" s="225"/>
      <c r="L21" s="226"/>
      <c r="M21" s="70"/>
      <c r="N21" s="70"/>
      <c r="O21" s="70"/>
      <c r="P21" s="70"/>
      <c r="Q21" s="70"/>
      <c r="R21" s="70"/>
      <c r="S21" s="70"/>
      <c r="T21" s="70"/>
    </row>
    <row r="22" spans="1:20" ht="30" customHeight="1" thickTop="1">
      <c r="A22" s="8"/>
      <c r="B22" s="249" t="s">
        <v>35</v>
      </c>
      <c r="C22" s="157" t="s">
        <v>95</v>
      </c>
      <c r="D22" s="169" t="s">
        <v>60</v>
      </c>
      <c r="E22" s="165">
        <v>40</v>
      </c>
      <c r="F22" s="166" t="s">
        <v>65</v>
      </c>
      <c r="G22" s="167"/>
      <c r="H22" s="168"/>
      <c r="I22" s="223" t="s">
        <v>44</v>
      </c>
      <c r="J22" s="223" t="s">
        <v>44</v>
      </c>
      <c r="K22" s="223" t="s">
        <v>44</v>
      </c>
      <c r="L22" s="224" t="s">
        <v>44</v>
      </c>
      <c r="M22" s="70" t="s">
        <v>106</v>
      </c>
      <c r="N22" s="70"/>
      <c r="O22" s="70"/>
      <c r="P22" s="70"/>
      <c r="Q22" s="70"/>
      <c r="R22" s="70"/>
      <c r="S22" s="70"/>
      <c r="T22" s="70"/>
    </row>
    <row r="23" spans="1:20" ht="30" customHeight="1">
      <c r="A23" s="8"/>
      <c r="B23" s="250"/>
      <c r="C23" s="163" t="s">
        <v>94</v>
      </c>
      <c r="D23" s="164" t="s">
        <v>89</v>
      </c>
      <c r="E23" s="247">
        <v>39.6</v>
      </c>
      <c r="F23" s="168" t="s">
        <v>93</v>
      </c>
      <c r="G23" s="167"/>
      <c r="H23" s="168"/>
      <c r="I23" s="218"/>
      <c r="J23" s="218"/>
      <c r="K23" s="218"/>
      <c r="L23" s="219"/>
      <c r="M23" s="70" t="s">
        <v>107</v>
      </c>
      <c r="N23" s="70"/>
      <c r="O23" s="70"/>
      <c r="P23" s="70"/>
      <c r="Q23" s="70"/>
      <c r="R23" s="70"/>
      <c r="S23" s="70"/>
      <c r="T23" s="70"/>
    </row>
    <row r="24" spans="1:20" ht="30" customHeight="1">
      <c r="A24" s="8"/>
      <c r="B24" s="250"/>
      <c r="C24" s="111" t="s">
        <v>62</v>
      </c>
      <c r="D24" s="220" t="s">
        <v>103</v>
      </c>
      <c r="E24" s="52"/>
      <c r="F24" s="51"/>
      <c r="G24" s="51"/>
      <c r="H24" s="51"/>
      <c r="I24" s="216" t="s">
        <v>44</v>
      </c>
      <c r="J24" s="216" t="s">
        <v>44</v>
      </c>
      <c r="K24" s="216" t="s">
        <v>44</v>
      </c>
      <c r="L24" s="217" t="s">
        <v>44</v>
      </c>
      <c r="M24" s="70"/>
      <c r="N24" s="70"/>
      <c r="O24" s="70"/>
      <c r="P24" s="70"/>
      <c r="Q24" s="70"/>
      <c r="R24" s="70"/>
      <c r="S24" s="70"/>
      <c r="T24" s="70"/>
    </row>
    <row r="25" spans="1:20" ht="30" customHeight="1">
      <c r="A25" s="8"/>
      <c r="B25" s="250"/>
      <c r="C25" s="111" t="s">
        <v>62</v>
      </c>
      <c r="D25" s="162" t="s">
        <v>88</v>
      </c>
      <c r="E25" s="160"/>
      <c r="F25" s="161"/>
      <c r="G25" s="161"/>
      <c r="H25" s="161"/>
      <c r="I25" s="216" t="s">
        <v>44</v>
      </c>
      <c r="J25" s="216" t="s">
        <v>98</v>
      </c>
      <c r="K25" s="216" t="s">
        <v>98</v>
      </c>
      <c r="L25" s="217" t="s">
        <v>44</v>
      </c>
      <c r="M25" s="70"/>
      <c r="N25" s="70"/>
      <c r="O25" s="70"/>
      <c r="P25" s="70"/>
      <c r="Q25" s="70"/>
      <c r="R25" s="70"/>
      <c r="S25" s="70"/>
      <c r="T25" s="70"/>
    </row>
    <row r="26" spans="1:20" ht="30" customHeight="1">
      <c r="A26" s="8"/>
      <c r="B26" s="250"/>
      <c r="C26" s="197" t="s">
        <v>62</v>
      </c>
      <c r="D26" s="198" t="s">
        <v>63</v>
      </c>
      <c r="E26" s="199"/>
      <c r="F26" s="200"/>
      <c r="G26" s="200"/>
      <c r="H26" s="200"/>
      <c r="I26" s="216" t="s">
        <v>44</v>
      </c>
      <c r="J26" s="216" t="s">
        <v>44</v>
      </c>
      <c r="K26" s="216" t="s">
        <v>44</v>
      </c>
      <c r="L26" s="217" t="s">
        <v>44</v>
      </c>
      <c r="M26" s="70"/>
      <c r="N26" s="70"/>
      <c r="O26" s="70"/>
      <c r="P26" s="70"/>
      <c r="Q26" s="70"/>
      <c r="R26" s="70"/>
      <c r="S26" s="70"/>
      <c r="T26" s="70"/>
    </row>
    <row r="27" spans="1:20" ht="30" customHeight="1" thickBot="1">
      <c r="A27" s="8"/>
      <c r="B27" s="250"/>
      <c r="C27" s="231" t="s">
        <v>96</v>
      </c>
      <c r="D27" s="232" t="s">
        <v>97</v>
      </c>
      <c r="E27" s="233"/>
      <c r="F27" s="234" t="s">
        <v>65</v>
      </c>
      <c r="G27" s="235"/>
      <c r="H27" s="235"/>
      <c r="I27" s="227" t="s">
        <v>44</v>
      </c>
      <c r="J27" s="227" t="s">
        <v>98</v>
      </c>
      <c r="K27" s="227" t="s">
        <v>98</v>
      </c>
      <c r="L27" s="228"/>
      <c r="M27" s="70" t="s">
        <v>100</v>
      </c>
      <c r="N27" s="70"/>
      <c r="O27" s="70"/>
      <c r="P27" s="70"/>
      <c r="Q27" s="70"/>
      <c r="R27" s="70"/>
      <c r="S27" s="70"/>
      <c r="T27" s="70"/>
    </row>
    <row r="28" spans="1:20" ht="9" customHeight="1" thickBot="1" thickTop="1">
      <c r="A28" s="8"/>
      <c r="B28" s="133"/>
      <c r="C28" s="132"/>
      <c r="D28" s="130"/>
      <c r="E28" s="170"/>
      <c r="F28" s="130"/>
      <c r="G28" s="130"/>
      <c r="H28" s="236"/>
      <c r="I28" s="225"/>
      <c r="J28" s="225"/>
      <c r="K28" s="225"/>
      <c r="L28" s="226"/>
      <c r="M28" s="70"/>
      <c r="N28" s="70"/>
      <c r="O28" s="70"/>
      <c r="P28" s="70"/>
      <c r="Q28" s="70"/>
      <c r="R28" s="70"/>
      <c r="S28" s="70"/>
      <c r="T28" s="70"/>
    </row>
    <row r="29" spans="1:20" ht="30" customHeight="1" thickBot="1" thickTop="1">
      <c r="A29" s="8"/>
      <c r="B29" s="308" t="s">
        <v>41</v>
      </c>
      <c r="C29" s="264" t="s">
        <v>99</v>
      </c>
      <c r="D29" s="266" t="s">
        <v>64</v>
      </c>
      <c r="E29" s="268">
        <f>N5</f>
        <v>0</v>
      </c>
      <c r="F29" s="190" t="s">
        <v>91</v>
      </c>
      <c r="G29" s="248">
        <f>1000-E29/100*5</f>
        <v>1000</v>
      </c>
      <c r="H29" s="136" t="s">
        <v>34</v>
      </c>
      <c r="I29" s="223" t="s">
        <v>44</v>
      </c>
      <c r="J29" s="229"/>
      <c r="K29" s="229"/>
      <c r="L29" s="230"/>
      <c r="M29" s="70"/>
      <c r="N29" s="70"/>
      <c r="O29" s="70"/>
      <c r="P29" s="70"/>
      <c r="Q29" s="70"/>
      <c r="R29" s="70"/>
      <c r="S29" s="70"/>
      <c r="T29" s="70"/>
    </row>
    <row r="30" spans="1:20" ht="30" customHeight="1" thickBot="1" thickTop="1">
      <c r="A30" s="8"/>
      <c r="B30" s="309"/>
      <c r="C30" s="265"/>
      <c r="D30" s="267"/>
      <c r="E30" s="269"/>
      <c r="F30" s="190" t="s">
        <v>91</v>
      </c>
      <c r="G30" s="248">
        <f>500-E29/100*5</f>
        <v>500</v>
      </c>
      <c r="H30" s="136" t="s">
        <v>34</v>
      </c>
      <c r="I30" s="237"/>
      <c r="J30" s="221" t="s">
        <v>44</v>
      </c>
      <c r="K30" s="221" t="s">
        <v>44</v>
      </c>
      <c r="L30" s="222" t="s">
        <v>44</v>
      </c>
      <c r="M30" s="70"/>
      <c r="N30" s="70"/>
      <c r="O30" s="70"/>
      <c r="P30" s="70"/>
      <c r="Q30" s="70"/>
      <c r="R30" s="70"/>
      <c r="S30" s="70"/>
      <c r="T30" s="70"/>
    </row>
    <row r="31" spans="1:20" ht="9" customHeight="1" thickBot="1" thickTop="1">
      <c r="A31" s="8"/>
      <c r="B31" s="133"/>
      <c r="C31" s="129"/>
      <c r="D31" s="130"/>
      <c r="E31" s="131"/>
      <c r="F31" s="132"/>
      <c r="G31" s="130"/>
      <c r="H31" s="130"/>
      <c r="I31" s="225"/>
      <c r="J31" s="225"/>
      <c r="K31" s="225"/>
      <c r="L31" s="226"/>
      <c r="M31" s="70"/>
      <c r="N31" s="70"/>
      <c r="O31" s="70"/>
      <c r="P31" s="70"/>
      <c r="Q31" s="70"/>
      <c r="R31" s="70"/>
      <c r="S31" s="70"/>
      <c r="T31" s="70"/>
    </row>
    <row r="32" spans="1:20" ht="21.75" customHeight="1" thickBot="1" thickTop="1">
      <c r="A32" s="8"/>
      <c r="B32" s="116"/>
      <c r="C32" s="117"/>
      <c r="D32" s="118"/>
      <c r="E32" s="119"/>
      <c r="F32" s="120"/>
      <c r="G32" s="121"/>
      <c r="H32" s="122"/>
      <c r="I32" s="238" t="s">
        <v>36</v>
      </c>
      <c r="J32" s="238" t="s">
        <v>46</v>
      </c>
      <c r="K32" s="238" t="s">
        <v>37</v>
      </c>
      <c r="L32" s="239" t="s">
        <v>47</v>
      </c>
      <c r="M32" s="70"/>
      <c r="N32" s="70"/>
      <c r="O32" s="70"/>
      <c r="P32" s="70"/>
      <c r="Q32" s="70"/>
      <c r="R32" s="70"/>
      <c r="S32" s="70"/>
      <c r="T32" s="70"/>
    </row>
    <row r="33" spans="1:20" ht="21.75" customHeight="1" thickBot="1">
      <c r="A33" s="8"/>
      <c r="B33" s="88"/>
      <c r="C33" s="114"/>
      <c r="D33" s="99"/>
      <c r="E33" s="92"/>
      <c r="F33" s="114"/>
      <c r="G33" s="101"/>
      <c r="H33" s="114"/>
      <c r="I33" s="85"/>
      <c r="J33" s="85"/>
      <c r="K33" s="85"/>
      <c r="L33" s="85"/>
      <c r="M33" s="70"/>
      <c r="N33" s="70"/>
      <c r="O33" s="70"/>
      <c r="P33" s="70"/>
      <c r="Q33" s="112"/>
      <c r="R33" s="112"/>
      <c r="S33" s="71"/>
      <c r="T33" s="65"/>
    </row>
    <row r="34" spans="2:20" s="85" customFormat="1" ht="21.75" customHeight="1" thickBot="1">
      <c r="B34" s="89"/>
      <c r="C34" s="90"/>
      <c r="D34" s="91"/>
      <c r="E34" s="92"/>
      <c r="F34" s="90"/>
      <c r="G34" s="93"/>
      <c r="H34" s="90"/>
      <c r="I34" s="318" t="s">
        <v>51</v>
      </c>
      <c r="J34" s="318"/>
      <c r="K34" s="319"/>
      <c r="L34" s="294" t="s">
        <v>45</v>
      </c>
      <c r="M34" s="295"/>
      <c r="N34" s="295"/>
      <c r="O34" s="295"/>
      <c r="P34" s="295"/>
      <c r="Q34" s="296"/>
      <c r="R34" s="85">
        <f>TEXT(S17,S17)</f>
      </c>
      <c r="S34" s="87"/>
      <c r="T34" s="87"/>
    </row>
    <row r="35" spans="1:20" ht="21.75" customHeight="1" thickBot="1">
      <c r="A35" s="8"/>
      <c r="B35" s="86"/>
      <c r="C35" s="90"/>
      <c r="D35" s="95"/>
      <c r="E35" s="96"/>
      <c r="F35" s="90"/>
      <c r="G35" s="97"/>
      <c r="H35" s="94"/>
      <c r="I35" s="318"/>
      <c r="J35" s="318"/>
      <c r="K35" s="319"/>
      <c r="L35" s="192" t="s">
        <v>66</v>
      </c>
      <c r="M35" s="193" t="s">
        <v>67</v>
      </c>
      <c r="N35" s="193" t="s">
        <v>68</v>
      </c>
      <c r="O35" s="193" t="s">
        <v>69</v>
      </c>
      <c r="P35" s="193" t="s">
        <v>70</v>
      </c>
      <c r="Q35" s="194" t="s">
        <v>71</v>
      </c>
      <c r="R35" s="68">
        <f>TEXT(S17,S17)</f>
      </c>
      <c r="S35" s="85">
        <f>TEXT(R19,R19)</f>
      </c>
      <c r="T35" s="72"/>
    </row>
    <row r="36" spans="1:20" ht="21.75" customHeight="1">
      <c r="A36" s="8"/>
      <c r="B36" s="86"/>
      <c r="C36" s="90"/>
      <c r="D36" s="91"/>
      <c r="E36" s="98"/>
      <c r="F36" s="90"/>
      <c r="G36" s="97"/>
      <c r="H36" s="94"/>
      <c r="I36" s="322" t="s">
        <v>78</v>
      </c>
      <c r="J36" s="323"/>
      <c r="K36" s="137" t="s">
        <v>79</v>
      </c>
      <c r="L36" s="138">
        <v>50</v>
      </c>
      <c r="M36" s="139">
        <v>100</v>
      </c>
      <c r="N36" s="139">
        <v>150</v>
      </c>
      <c r="O36" s="139">
        <v>200</v>
      </c>
      <c r="P36" s="139">
        <v>200</v>
      </c>
      <c r="Q36" s="139">
        <v>200</v>
      </c>
      <c r="R36" s="310" t="s">
        <v>52</v>
      </c>
      <c r="S36" s="85">
        <f>TEXT(R19,R19)</f>
      </c>
      <c r="T36" s="73"/>
    </row>
    <row r="37" spans="1:20" ht="21.75" customHeight="1">
      <c r="A37" s="8"/>
      <c r="B37" s="86"/>
      <c r="C37" s="90"/>
      <c r="D37" s="99"/>
      <c r="E37" s="92"/>
      <c r="F37" s="100"/>
      <c r="G37" s="101"/>
      <c r="H37" s="114"/>
      <c r="I37" s="324"/>
      <c r="J37" s="325"/>
      <c r="K37" s="140" t="s">
        <v>80</v>
      </c>
      <c r="L37" s="141">
        <v>50</v>
      </c>
      <c r="M37" s="142">
        <v>100</v>
      </c>
      <c r="N37" s="142">
        <v>150</v>
      </c>
      <c r="O37" s="142">
        <v>200</v>
      </c>
      <c r="P37" s="242"/>
      <c r="Q37" s="242"/>
      <c r="R37" s="311"/>
      <c r="S37" s="85"/>
      <c r="T37" s="73"/>
    </row>
    <row r="38" spans="1:20" ht="21.75" customHeight="1" thickBot="1">
      <c r="A38" s="8"/>
      <c r="B38" s="89"/>
      <c r="C38" s="90"/>
      <c r="D38" s="90"/>
      <c r="E38" s="98"/>
      <c r="F38" s="90"/>
      <c r="G38" s="97"/>
      <c r="H38" s="90"/>
      <c r="I38" s="326"/>
      <c r="J38" s="327"/>
      <c r="K38" s="143" t="s">
        <v>81</v>
      </c>
      <c r="L38" s="144">
        <v>100</v>
      </c>
      <c r="M38" s="145">
        <v>150</v>
      </c>
      <c r="N38" s="145">
        <v>200</v>
      </c>
      <c r="O38" s="241"/>
      <c r="P38" s="241"/>
      <c r="Q38" s="241"/>
      <c r="R38" s="312"/>
      <c r="S38" s="85"/>
      <c r="T38" s="73"/>
    </row>
    <row r="39" spans="1:20" ht="21.75" customHeight="1" thickTop="1">
      <c r="A39" s="8"/>
      <c r="B39" s="89"/>
      <c r="C39" s="90"/>
      <c r="D39" s="91"/>
      <c r="E39" s="102"/>
      <c r="F39" s="90"/>
      <c r="G39" s="93"/>
      <c r="H39" s="90"/>
      <c r="I39" s="146"/>
      <c r="J39" s="146"/>
      <c r="K39" s="146"/>
      <c r="L39" s="146"/>
      <c r="M39" s="146"/>
      <c r="N39" s="146"/>
      <c r="O39" s="313" t="s">
        <v>72</v>
      </c>
      <c r="P39" s="313"/>
      <c r="Q39" s="313"/>
      <c r="R39" s="54"/>
      <c r="S39" s="85">
        <f>TEXT(R19,R19)</f>
      </c>
      <c r="T39" s="73"/>
    </row>
  </sheetData>
  <sheetProtection/>
  <mergeCells count="43">
    <mergeCell ref="B29:B30"/>
    <mergeCell ref="R36:R38"/>
    <mergeCell ref="O39:Q39"/>
    <mergeCell ref="L10:M11"/>
    <mergeCell ref="I34:K35"/>
    <mergeCell ref="N14:O14"/>
    <mergeCell ref="I36:J38"/>
    <mergeCell ref="N15:O15"/>
    <mergeCell ref="N16:O16"/>
    <mergeCell ref="N17:O17"/>
    <mergeCell ref="L34:Q34"/>
    <mergeCell ref="G14:H14"/>
    <mergeCell ref="G15:H15"/>
    <mergeCell ref="Q3:S3"/>
    <mergeCell ref="R5:S5"/>
    <mergeCell ref="R6:S6"/>
    <mergeCell ref="G8:H8"/>
    <mergeCell ref="G16:H16"/>
    <mergeCell ref="D3:F3"/>
    <mergeCell ref="G3:H3"/>
    <mergeCell ref="N3:P3"/>
    <mergeCell ref="D4:F4"/>
    <mergeCell ref="D5:F5"/>
    <mergeCell ref="D7:F7"/>
    <mergeCell ref="G7:H7"/>
    <mergeCell ref="C29:C30"/>
    <mergeCell ref="D29:D30"/>
    <mergeCell ref="E29:E30"/>
    <mergeCell ref="D8:E9"/>
    <mergeCell ref="C8:C9"/>
    <mergeCell ref="C6:C7"/>
    <mergeCell ref="D6:F6"/>
    <mergeCell ref="D19:F19"/>
    <mergeCell ref="B22:B27"/>
    <mergeCell ref="C4:C5"/>
    <mergeCell ref="G4:H4"/>
    <mergeCell ref="G5:H5"/>
    <mergeCell ref="G12:H12"/>
    <mergeCell ref="F8:F9"/>
    <mergeCell ref="G13:H13"/>
    <mergeCell ref="G17:H17"/>
    <mergeCell ref="G19:H19"/>
    <mergeCell ref="G18:H18"/>
  </mergeCells>
  <conditionalFormatting sqref="I32 K32">
    <cfRule type="cellIs" priority="15" dxfId="6" operator="equal" stopIfTrue="1">
      <formula>"実施"</formula>
    </cfRule>
  </conditionalFormatting>
  <conditionalFormatting sqref="I32 K32">
    <cfRule type="cellIs" priority="8" dxfId="0" operator="equal" stopIfTrue="1">
      <formula>"＋"</formula>
    </cfRule>
  </conditionalFormatting>
  <conditionalFormatting sqref="L32">
    <cfRule type="cellIs" priority="4" dxfId="6" operator="equal" stopIfTrue="1">
      <formula>"実施"</formula>
    </cfRule>
  </conditionalFormatting>
  <conditionalFormatting sqref="L32">
    <cfRule type="cellIs" priority="3" dxfId="0" operator="equal" stopIfTrue="1">
      <formula>"＋"</formula>
    </cfRule>
  </conditionalFormatting>
  <conditionalFormatting sqref="J32">
    <cfRule type="cellIs" priority="2" dxfId="6" operator="equal" stopIfTrue="1">
      <formula>"実施"</formula>
    </cfRule>
  </conditionalFormatting>
  <conditionalFormatting sqref="J32">
    <cfRule type="cellIs" priority="1" dxfId="0" operator="equal" stopIfTrue="1">
      <formula>"＋"</formula>
    </cfRule>
  </conditionalFormatting>
  <dataValidations count="3">
    <dataValidation type="list" allowBlank="1" showInputMessage="1" showErrorMessage="1" sqref="R6">
      <formula1>"0,1,2,3"</formula1>
    </dataValidation>
    <dataValidation type="list" allowBlank="1" showInputMessage="1" showErrorMessage="1" sqref="I19:L19">
      <formula1>"+"</formula1>
    </dataValidation>
    <dataValidation type="list" allowBlank="1" showInputMessage="1" showErrorMessage="1" sqref="I16:L16">
      <formula1>"100%,67%,50%, ,"</formula1>
    </dataValidation>
  </dataValidations>
  <printOptions/>
  <pageMargins left="0.35433070866141736" right="0.3937007874015748" top="0.2" bottom="0" header="0.2" footer="0"/>
  <pageSetup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2021-06-23T01:45:58Z</cp:lastPrinted>
  <dcterms:created xsi:type="dcterms:W3CDTF">2009-01-12T12:15:40Z</dcterms:created>
  <dcterms:modified xsi:type="dcterms:W3CDTF">2021-07-16T03:52:51Z</dcterms:modified>
  <cp:category/>
  <cp:version/>
  <cp:contentType/>
  <cp:contentStatus/>
</cp:coreProperties>
</file>