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430" tabRatio="823" activeTab="0"/>
  </bookViews>
  <sheets>
    <sheet name="ｻｲﾗﾑｻﾞ" sheetId="1" r:id="rId1"/>
  </sheets>
  <definedNames>
    <definedName name="_xlnm.Print_Area" localSheetId="0">'ｻｲﾗﾑｻﾞ'!$A$1:$S$29</definedName>
    <definedName name="Z_5AF54F3A_B2B8_471F_9DC3_488F93E85E4A_.wvu.Cols" localSheetId="0" hidden="1">'ｻｲﾗﾑｻﾞ'!$T:$IV</definedName>
    <definedName name="Z_5AF54F3A_B2B8_471F_9DC3_488F93E85E4A_.wvu.FilterData" localSheetId="0" hidden="1">'ｻｲﾗﾑｻﾞ'!$M$4:$O$7</definedName>
    <definedName name="Z_5AF54F3A_B2B8_471F_9DC3_488F93E85E4A_.wvu.PrintArea" localSheetId="0" hidden="1">'ｻｲﾗﾑｻﾞ'!$A$1:$S$29</definedName>
    <definedName name="Z_5AF54F3A_B2B8_471F_9DC3_488F93E85E4A_.wvu.Rows" localSheetId="0" hidden="1">'ｻｲﾗﾑｻﾞ'!#REF!,'ｻｲﾗﾑｻﾞ'!#REF!</definedName>
    <definedName name="Z_6FE1FD3C_2396_4D4A_9A08_E4DD022E692A_.wvu.Cols" localSheetId="0" hidden="1">'ｻｲﾗﾑｻﾞ'!$T:$IV</definedName>
    <definedName name="Z_6FE1FD3C_2396_4D4A_9A08_E4DD022E692A_.wvu.FilterData" localSheetId="0" hidden="1">'ｻｲﾗﾑｻﾞ'!$M$4:$O$7</definedName>
    <definedName name="Z_6FE1FD3C_2396_4D4A_9A08_E4DD022E692A_.wvu.PrintArea" localSheetId="0" hidden="1">'ｻｲﾗﾑｻﾞ'!$A:$S</definedName>
    <definedName name="Z_6FE1FD3C_2396_4D4A_9A08_E4DD022E692A_.wvu.Rows" localSheetId="0" hidden="1">'ｻｲﾗﾑｻﾞ'!#REF!,'ｻｲﾗﾑｻﾞ'!#REF!</definedName>
  </definedNames>
  <calcPr fullCalcOnLoad="1"/>
</workbook>
</file>

<file path=xl/sharedStrings.xml><?xml version="1.0" encoding="utf-8"?>
<sst xmlns="http://schemas.openxmlformats.org/spreadsheetml/2006/main" count="92" uniqueCount="81">
  <si>
    <t>患者情報</t>
  </si>
  <si>
    <t>以上　末梢静脈より</t>
  </si>
  <si>
    <t>効果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</si>
  <si>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</si>
  <si>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</si>
  <si>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</si>
  <si>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</si>
  <si>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</si>
  <si>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</si>
  <si>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</si>
  <si>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</si>
  <si>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</si>
  <si>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</si>
  <si>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PS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</si>
  <si>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</si>
  <si>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</si>
  <si>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</si>
  <si>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</si>
  <si>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</si>
  <si>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</si>
  <si>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</si>
  <si>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</si>
  <si>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</si>
  <si>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</si>
  <si>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使用目的</t>
  </si>
  <si>
    <t>ｻｲｸﾙ数</t>
  </si>
  <si>
    <t>評価病変</t>
  </si>
  <si>
    <t>日付</t>
  </si>
  <si>
    <t>&lt;&lt;DYTODAY&gt;&gt;</t>
  </si>
  <si>
    <t>line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</si>
  <si>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</si>
  <si>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</si>
  <si>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</si>
  <si>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</si>
  <si>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</si>
  <si>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</si>
  <si>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</si>
  <si>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ml</t>
  </si>
  <si>
    <t>(ライン内フラッシュ用)</t>
  </si>
  <si>
    <t>day</t>
  </si>
  <si>
    <t>hr</t>
  </si>
  <si>
    <t>&lt;&lt;SYAGE&gt;&gt;</t>
  </si>
  <si>
    <t>cm</t>
  </si>
  <si>
    <t>kg</t>
  </si>
  <si>
    <t>&lt;&lt;SYUSRNAME&gt;&gt;</t>
  </si>
  <si>
    <t>ﾗｲﾝｷｰﾌﾟ　(点滴静注)</t>
  </si>
  <si>
    <t>｛ﾌｨﾙﾀｰ付ﾗｲﾝ使用｝</t>
  </si>
  <si>
    <t>Ramucirumab</t>
  </si>
  <si>
    <t>mg/kg</t>
  </si>
  <si>
    <t>ｻｲﾗﾑｻﾞ</t>
  </si>
  <si>
    <t>mg＋生食</t>
  </si>
  <si>
    <t>+</t>
  </si>
  <si>
    <t>②</t>
  </si>
  <si>
    <t>生食100ml</t>
  </si>
  <si>
    <t>③</t>
  </si>
  <si>
    <t>②の後  (急速静注)</t>
  </si>
  <si>
    <t>生食 50ml</t>
  </si>
  <si>
    <r>
      <t>注射薬・指示処方箋(内科･外科/肺癌化学療法)</t>
    </r>
    <r>
      <rPr>
        <b/>
        <sz val="20"/>
        <color indexed="8"/>
        <rFont val="ＭＳ ゴシック"/>
        <family val="3"/>
      </rPr>
      <t>　</t>
    </r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</si>
  <si>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</si>
  <si>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</si>
  <si>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</si>
  <si>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DTX</t>
  </si>
  <si>
    <t>30分      (点滴静注)</t>
  </si>
  <si>
    <t>④</t>
  </si>
  <si>
    <t>60分   (点滴静注)</t>
  </si>
  <si>
    <t>ﾄﾞｾﾀｷｾﾙ</t>
  </si>
  <si>
    <t>mg＋5%Glu</t>
  </si>
  <si>
    <t>ml</t>
  </si>
  <si>
    <t>⑤</t>
  </si>
  <si>
    <t>5%Glu 50ml</t>
  </si>
  <si>
    <t>⑥</t>
  </si>
  <si>
    <t>ﾌﾟﾛﾄｺｰﾙ1-37:ｻｲﾗﾑｻﾞ+ﾄﾞｾﾀｷｾﾙ療法(3週毎)</t>
  </si>
  <si>
    <t>⑦</t>
  </si>
  <si>
    <t>⑥の後  (急速静注)</t>
  </si>
  <si>
    <t>毎投与前に尿検査を施行。</t>
  </si>
  <si>
    <t>尿中の蛋白/クレアチニン比</t>
  </si>
  <si>
    <t>2.0以上では休薬。</t>
  </si>
  <si>
    <t>ドセタキセルのアルコール溶解（可・禁）</t>
  </si>
  <si>
    <t>初回60分 (点滴静注)　　2ｻｲｸﾙ以降(急速静注)</t>
  </si>
  <si>
    <t>ｸﾞﾗﾆｾﾄﾛﾝ 3mg/50ml +ﾃﾞｷｻｰﾄ 6.6mg +ﾎﾟﾗﾗﾐﾝ5mg</t>
  </si>
  <si>
    <t>（1回目）  60分、
（2回目～）30分点滴静注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</si>
</sst>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vertAlign val="superscript"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ゴシック"/>
      <family val="3"/>
    </font>
    <font>
      <sz val="9.3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ck"/>
      <right style="thin"/>
      <top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ck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thick"/>
      <top style="thin"/>
      <bottom/>
    </border>
    <border>
      <left style="thin"/>
      <right style="thick"/>
      <top/>
      <bottom style="thick"/>
    </border>
    <border>
      <left/>
      <right style="thick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thick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/>
      <top style="thin"/>
      <bottom/>
    </border>
    <border>
      <left/>
      <right style="thick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2" fillId="0" borderId="0">
      <alignment/>
      <protection/>
    </xf>
    <xf numFmtId="0" fontId="62" fillId="32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4" borderId="0" xfId="0" applyFill="1" applyAlignment="1">
      <alignment vertical="center"/>
    </xf>
    <xf numFmtId="176" fontId="3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/>
    </xf>
    <xf numFmtId="176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176" fontId="6" fillId="34" borderId="0" xfId="0" applyNumberFormat="1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14" xfId="60" applyFont="1" applyFill="1" applyBorder="1" applyAlignment="1">
      <alignment horizontal="left"/>
      <protection/>
    </xf>
    <xf numFmtId="0" fontId="14" fillId="0" borderId="10" xfId="60" applyFont="1" applyFill="1" applyBorder="1" applyAlignment="1">
      <alignment horizontal="center"/>
      <protection/>
    </xf>
    <xf numFmtId="176" fontId="10" fillId="35" borderId="15" xfId="60" applyNumberFormat="1" applyFont="1" applyFill="1" applyBorder="1" applyAlignment="1" applyProtection="1">
      <alignment horizontal="center"/>
      <protection locked="0"/>
    </xf>
    <xf numFmtId="0" fontId="13" fillId="0" borderId="16" xfId="60" applyFont="1" applyFill="1" applyBorder="1" applyAlignment="1">
      <alignment horizontal="left"/>
      <protection/>
    </xf>
    <xf numFmtId="0" fontId="14" fillId="0" borderId="17" xfId="60" applyFont="1" applyFill="1" applyBorder="1" applyAlignment="1">
      <alignment horizontal="center"/>
      <protection/>
    </xf>
    <xf numFmtId="178" fontId="19" fillId="0" borderId="18" xfId="60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 vertical="center"/>
    </xf>
    <xf numFmtId="0" fontId="16" fillId="34" borderId="0" xfId="0" applyFont="1" applyFill="1" applyBorder="1" applyAlignment="1" applyProtection="1">
      <alignment vertical="center"/>
      <protection locked="0"/>
    </xf>
    <xf numFmtId="0" fontId="16" fillId="34" borderId="0" xfId="0" applyFont="1" applyFill="1" applyBorder="1" applyAlignment="1" applyProtection="1">
      <alignment horizontal="center" vertical="center" shrinkToFit="1"/>
      <protection locked="0"/>
    </xf>
    <xf numFmtId="0" fontId="20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24" fillId="35" borderId="19" xfId="0" applyFont="1" applyFill="1" applyBorder="1" applyAlignment="1" applyProtection="1">
      <alignment horizontal="center" vertical="center"/>
      <protection locked="0"/>
    </xf>
    <xf numFmtId="0" fontId="24" fillId="35" borderId="20" xfId="0" applyFont="1" applyFill="1" applyBorder="1" applyAlignment="1" applyProtection="1">
      <alignment horizontal="center" vertical="center"/>
      <protection locked="0"/>
    </xf>
    <xf numFmtId="179" fontId="5" fillId="35" borderId="21" xfId="0" applyNumberFormat="1" applyFont="1" applyFill="1" applyBorder="1" applyAlignment="1" applyProtection="1">
      <alignment horizontal="center" vertical="center" shrinkToFit="1"/>
      <protection locked="0"/>
    </xf>
    <xf numFmtId="179" fontId="5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0" xfId="0" applyFont="1" applyFill="1" applyBorder="1" applyAlignment="1">
      <alignment vertical="center"/>
    </xf>
    <xf numFmtId="9" fontId="25" fillId="35" borderId="21" xfId="0" applyNumberFormat="1" applyFont="1" applyFill="1" applyBorder="1" applyAlignment="1" applyProtection="1">
      <alignment horizontal="center" vertical="center"/>
      <protection locked="0"/>
    </xf>
    <xf numFmtId="9" fontId="25" fillId="35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28" fillId="34" borderId="0" xfId="0" applyFont="1" applyFill="1" applyBorder="1" applyAlignment="1">
      <alignment vertical="center"/>
    </xf>
    <xf numFmtId="176" fontId="28" fillId="34" borderId="0" xfId="0" applyNumberFormat="1" applyFont="1" applyFill="1" applyBorder="1" applyAlignment="1">
      <alignment vertical="center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 shrinkToFit="1"/>
    </xf>
    <xf numFmtId="0" fontId="5" fillId="35" borderId="22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vertical="center"/>
    </xf>
    <xf numFmtId="0" fontId="10" fillId="0" borderId="23" xfId="0" applyFont="1" applyFill="1" applyBorder="1" applyAlignment="1" applyProtection="1">
      <alignment vertical="center"/>
      <protection/>
    </xf>
    <xf numFmtId="176" fontId="29" fillId="0" borderId="23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0" fillId="34" borderId="0" xfId="0" applyFill="1" applyBorder="1" applyAlignment="1">
      <alignment horizontal="center" vertical="center"/>
    </xf>
    <xf numFmtId="0" fontId="29" fillId="0" borderId="23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right"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176" fontId="5" fillId="0" borderId="23" xfId="0" applyNumberFormat="1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176" fontId="5" fillId="34" borderId="0" xfId="0" applyNumberFormat="1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" fillId="34" borderId="26" xfId="0" applyNumberFormat="1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5" fillId="35" borderId="27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left" vertical="center"/>
    </xf>
    <xf numFmtId="0" fontId="0" fillId="0" borderId="29" xfId="0" applyFill="1" applyBorder="1" applyAlignment="1" applyProtection="1">
      <alignment horizontal="center" vertical="center"/>
      <protection locked="0"/>
    </xf>
    <xf numFmtId="176" fontId="10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horizontal="right" vertical="center"/>
    </xf>
    <xf numFmtId="49" fontId="5" fillId="34" borderId="0" xfId="0" applyNumberFormat="1" applyFont="1" applyFill="1" applyBorder="1" applyAlignment="1">
      <alignment horizontal="right" vertical="center"/>
    </xf>
    <xf numFmtId="177" fontId="5" fillId="34" borderId="0" xfId="0" applyNumberFormat="1" applyFont="1" applyFill="1" applyBorder="1" applyAlignment="1">
      <alignment horizontal="right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vertical="center" shrinkToFit="1"/>
      <protection locked="0"/>
    </xf>
    <xf numFmtId="0" fontId="0" fillId="0" borderId="31" xfId="0" applyFill="1" applyBorder="1" applyAlignment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horizontal="right"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176" fontId="5" fillId="0" borderId="33" xfId="0" applyNumberFormat="1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horizontal="right" vertical="center"/>
      <protection locked="0"/>
    </xf>
    <xf numFmtId="0" fontId="5" fillId="0" borderId="34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9" fontId="5" fillId="0" borderId="35" xfId="0" applyNumberFormat="1" applyFont="1" applyFill="1" applyBorder="1" applyAlignment="1">
      <alignment horizontal="center" vertical="center"/>
    </xf>
    <xf numFmtId="9" fontId="5" fillId="0" borderId="36" xfId="0" applyNumberFormat="1" applyFont="1" applyFill="1" applyBorder="1" applyAlignment="1">
      <alignment horizontal="center" vertical="center"/>
    </xf>
    <xf numFmtId="0" fontId="13" fillId="0" borderId="21" xfId="60" applyFont="1" applyFill="1" applyBorder="1" applyAlignment="1">
      <alignment horizontal="left"/>
      <protection/>
    </xf>
    <xf numFmtId="0" fontId="5" fillId="0" borderId="2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 shrinkToFit="1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>
      <alignment horizontal="center" vertical="center"/>
    </xf>
    <xf numFmtId="0" fontId="7" fillId="36" borderId="40" xfId="0" applyFont="1" applyFill="1" applyBorder="1" applyAlignment="1" applyProtection="1">
      <alignment horizontal="center" vertical="center"/>
      <protection locked="0"/>
    </xf>
    <xf numFmtId="0" fontId="0" fillId="36" borderId="40" xfId="0" applyNumberForma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7" borderId="0" xfId="0" applyFill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9" fontId="5" fillId="0" borderId="43" xfId="0" applyNumberFormat="1" applyFont="1" applyFill="1" applyBorder="1" applyAlignment="1">
      <alignment horizontal="center" vertical="center"/>
    </xf>
    <xf numFmtId="9" fontId="5" fillId="0" borderId="41" xfId="0" applyNumberFormat="1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horizontal="right" vertical="center"/>
    </xf>
    <xf numFmtId="0" fontId="63" fillId="34" borderId="0" xfId="0" applyFont="1" applyFill="1" applyAlignment="1" applyProtection="1">
      <alignment vertical="center"/>
      <protection locked="0"/>
    </xf>
    <xf numFmtId="0" fontId="63" fillId="34" borderId="0" xfId="0" applyFont="1" applyFill="1" applyBorder="1" applyAlignment="1" applyProtection="1">
      <alignment vertical="center"/>
      <protection locked="0"/>
    </xf>
    <xf numFmtId="0" fontId="63" fillId="34" borderId="0" xfId="0" applyFont="1" applyFill="1" applyBorder="1" applyAlignment="1" applyProtection="1">
      <alignment horizontal="center" vertical="center"/>
      <protection locked="0"/>
    </xf>
    <xf numFmtId="0" fontId="63" fillId="34" borderId="0" xfId="0" applyFont="1" applyFill="1" applyBorder="1" applyAlignment="1">
      <alignment vertical="center"/>
    </xf>
    <xf numFmtId="0" fontId="63" fillId="34" borderId="0" xfId="0" applyFont="1" applyFill="1" applyBorder="1" applyAlignment="1">
      <alignment vertical="center"/>
    </xf>
    <xf numFmtId="0" fontId="63" fillId="34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176" fontId="5" fillId="0" borderId="23" xfId="0" applyNumberFormat="1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9" fontId="5" fillId="0" borderId="42" xfId="0" applyNumberFormat="1" applyFont="1" applyFill="1" applyBorder="1" applyAlignment="1">
      <alignment horizontal="center" vertical="center"/>
    </xf>
    <xf numFmtId="0" fontId="10" fillId="35" borderId="44" xfId="0" applyFont="1" applyFill="1" applyBorder="1" applyAlignment="1" applyProtection="1">
      <alignment horizontal="center" vertical="center"/>
      <protection locked="0"/>
    </xf>
    <xf numFmtId="0" fontId="10" fillId="35" borderId="28" xfId="0" applyFont="1" applyFill="1" applyBorder="1" applyAlignment="1" applyProtection="1">
      <alignment horizontal="center" vertical="center"/>
      <protection locked="0"/>
    </xf>
    <xf numFmtId="0" fontId="10" fillId="35" borderId="32" xfId="0" applyFont="1" applyFill="1" applyBorder="1" applyAlignment="1" applyProtection="1">
      <alignment horizontal="center" vertical="center"/>
      <protection locked="0"/>
    </xf>
    <xf numFmtId="0" fontId="10" fillId="35" borderId="45" xfId="0" applyFont="1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>
      <alignment horizontal="center" vertical="center"/>
    </xf>
    <xf numFmtId="179" fontId="5" fillId="35" borderId="48" xfId="0" applyNumberFormat="1" applyFont="1" applyFill="1" applyBorder="1" applyAlignment="1">
      <alignment vertical="center" shrinkToFit="1"/>
    </xf>
    <xf numFmtId="0" fontId="64" fillId="0" borderId="50" xfId="0" applyFont="1" applyFill="1" applyBorder="1" applyAlignment="1">
      <alignment horizontal="center" vertical="center"/>
    </xf>
    <xf numFmtId="177" fontId="5" fillId="0" borderId="43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vertical="center" wrapText="1"/>
      <protection locked="0"/>
    </xf>
    <xf numFmtId="0" fontId="65" fillId="0" borderId="23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distributed" wrapText="1"/>
      <protection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5" fillId="35" borderId="52" xfId="0" applyFont="1" applyFill="1" applyBorder="1" applyAlignment="1" applyProtection="1">
      <alignment vertical="center" shrinkToFit="1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24" fillId="35" borderId="39" xfId="0" applyFont="1" applyFill="1" applyBorder="1" applyAlignment="1" applyProtection="1">
      <alignment horizontal="center" vertical="center"/>
      <protection locked="0"/>
    </xf>
    <xf numFmtId="0" fontId="23" fillId="35" borderId="55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0" fillId="0" borderId="48" xfId="0" applyBorder="1" applyAlignment="1">
      <alignment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6" fillId="0" borderId="56" xfId="0" applyFont="1" applyFill="1" applyBorder="1" applyAlignment="1" applyProtection="1">
      <alignment horizontal="center" vertical="center" shrinkToFit="1"/>
      <protection locked="0"/>
    </xf>
    <xf numFmtId="0" fontId="9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26" fillId="35" borderId="48" xfId="0" applyFont="1" applyFill="1" applyBorder="1" applyAlignment="1">
      <alignment horizontal="center" vertical="center"/>
    </xf>
    <xf numFmtId="0" fontId="27" fillId="35" borderId="48" xfId="0" applyFont="1" applyFill="1" applyBorder="1" applyAlignment="1">
      <alignment horizontal="center" vertical="center"/>
    </xf>
    <xf numFmtId="0" fontId="27" fillId="35" borderId="5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176" fontId="24" fillId="35" borderId="25" xfId="0" applyNumberFormat="1" applyFont="1" applyFill="1" applyBorder="1" applyAlignment="1" applyProtection="1">
      <alignment horizontal="center" vertical="center"/>
      <protection locked="0"/>
    </xf>
    <xf numFmtId="0" fontId="0" fillId="35" borderId="57" xfId="0" applyFill="1" applyBorder="1" applyAlignment="1" applyProtection="1">
      <alignment horizontal="center" vertical="center"/>
      <protection locked="0"/>
    </xf>
    <xf numFmtId="176" fontId="5" fillId="36" borderId="0" xfId="0" applyNumberFormat="1" applyFont="1" applyFill="1" applyBorder="1" applyAlignment="1">
      <alignment horizontal="right" vertical="center"/>
    </xf>
    <xf numFmtId="0" fontId="0" fillId="34" borderId="58" xfId="0" applyFill="1" applyBorder="1" applyAlignment="1">
      <alignment horizontal="right" vertical="center"/>
    </xf>
    <xf numFmtId="0" fontId="9" fillId="34" borderId="59" xfId="0" applyFont="1" applyFill="1" applyBorder="1" applyAlignment="1">
      <alignment horizontal="right" vertical="center"/>
    </xf>
    <xf numFmtId="0" fontId="0" fillId="0" borderId="59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58" fillId="0" borderId="60" xfId="0" applyFont="1" applyFill="1" applyBorder="1" applyAlignment="1">
      <alignment horizontal="center" vertical="center" shrinkToFit="1"/>
    </xf>
    <xf numFmtId="0" fontId="58" fillId="0" borderId="22" xfId="0" applyFont="1" applyBorder="1" applyAlignment="1">
      <alignment horizontal="center" vertical="center" shrinkToFit="1"/>
    </xf>
    <xf numFmtId="0" fontId="11" fillId="0" borderId="25" xfId="0" applyFont="1" applyFill="1" applyBorder="1" applyAlignment="1" applyProtection="1">
      <alignment vertical="center"/>
      <protection locked="0"/>
    </xf>
    <xf numFmtId="0" fontId="0" fillId="0" borderId="23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58" fillId="0" borderId="60" xfId="0" applyFont="1" applyFill="1" applyBorder="1" applyAlignment="1">
      <alignment vertical="center" shrinkToFit="1"/>
    </xf>
    <xf numFmtId="0" fontId="58" fillId="0" borderId="22" xfId="0" applyFont="1" applyBorder="1" applyAlignment="1">
      <alignment vertical="center" shrinkToFit="1"/>
    </xf>
    <xf numFmtId="0" fontId="10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35" borderId="62" xfId="0" applyFont="1" applyFill="1" applyBorder="1" applyAlignment="1" applyProtection="1">
      <alignment horizontal="center" vertical="center"/>
      <protection locked="0"/>
    </xf>
    <xf numFmtId="0" fontId="1" fillId="35" borderId="63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10" fillId="0" borderId="6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0" fillId="0" borderId="3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0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9154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171450</xdr:rowOff>
    </xdr:from>
    <xdr:to>
      <xdr:col>17</xdr:col>
      <xdr:colOff>0</xdr:colOff>
      <xdr:row>25</xdr:row>
      <xdr:rowOff>171450</xdr:rowOff>
    </xdr:to>
    <xdr:sp>
      <xdr:nvSpPr>
        <xdr:cNvPr id="2" name="Line 12"/>
        <xdr:cNvSpPr>
          <a:spLocks/>
        </xdr:cNvSpPr>
      </xdr:nvSpPr>
      <xdr:spPr>
        <a:xfrm>
          <a:off x="8915400" y="6219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3" name="Line 13"/>
        <xdr:cNvSpPr>
          <a:spLocks/>
        </xdr:cNvSpPr>
      </xdr:nvSpPr>
      <xdr:spPr>
        <a:xfrm>
          <a:off x="8915400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4" name="Line 15"/>
        <xdr:cNvSpPr>
          <a:spLocks/>
        </xdr:cNvSpPr>
      </xdr:nvSpPr>
      <xdr:spPr>
        <a:xfrm>
          <a:off x="89154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171450</xdr:rowOff>
    </xdr:from>
    <xdr:to>
      <xdr:col>17</xdr:col>
      <xdr:colOff>0</xdr:colOff>
      <xdr:row>25</xdr:row>
      <xdr:rowOff>171450</xdr:rowOff>
    </xdr:to>
    <xdr:sp>
      <xdr:nvSpPr>
        <xdr:cNvPr id="5" name="Line 18"/>
        <xdr:cNvSpPr>
          <a:spLocks/>
        </xdr:cNvSpPr>
      </xdr:nvSpPr>
      <xdr:spPr>
        <a:xfrm>
          <a:off x="8915400" y="6219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6" name="Line 19"/>
        <xdr:cNvSpPr>
          <a:spLocks/>
        </xdr:cNvSpPr>
      </xdr:nvSpPr>
      <xdr:spPr>
        <a:xfrm>
          <a:off x="8915400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7" name="Line 21"/>
        <xdr:cNvSpPr>
          <a:spLocks/>
        </xdr:cNvSpPr>
      </xdr:nvSpPr>
      <xdr:spPr>
        <a:xfrm>
          <a:off x="89154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171450</xdr:rowOff>
    </xdr:from>
    <xdr:to>
      <xdr:col>17</xdr:col>
      <xdr:colOff>0</xdr:colOff>
      <xdr:row>25</xdr:row>
      <xdr:rowOff>171450</xdr:rowOff>
    </xdr:to>
    <xdr:sp>
      <xdr:nvSpPr>
        <xdr:cNvPr id="8" name="Line 24"/>
        <xdr:cNvSpPr>
          <a:spLocks/>
        </xdr:cNvSpPr>
      </xdr:nvSpPr>
      <xdr:spPr>
        <a:xfrm>
          <a:off x="8915400" y="6219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9" name="Line 25"/>
        <xdr:cNvSpPr>
          <a:spLocks/>
        </xdr:cNvSpPr>
      </xdr:nvSpPr>
      <xdr:spPr>
        <a:xfrm>
          <a:off x="8915400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0" name="Line 27"/>
        <xdr:cNvSpPr>
          <a:spLocks/>
        </xdr:cNvSpPr>
      </xdr:nvSpPr>
      <xdr:spPr>
        <a:xfrm>
          <a:off x="89154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171450</xdr:rowOff>
    </xdr:from>
    <xdr:to>
      <xdr:col>17</xdr:col>
      <xdr:colOff>0</xdr:colOff>
      <xdr:row>25</xdr:row>
      <xdr:rowOff>171450</xdr:rowOff>
    </xdr:to>
    <xdr:sp>
      <xdr:nvSpPr>
        <xdr:cNvPr id="11" name="Line 30"/>
        <xdr:cNvSpPr>
          <a:spLocks/>
        </xdr:cNvSpPr>
      </xdr:nvSpPr>
      <xdr:spPr>
        <a:xfrm>
          <a:off x="8915400" y="6219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2" name="Line 31"/>
        <xdr:cNvSpPr>
          <a:spLocks/>
        </xdr:cNvSpPr>
      </xdr:nvSpPr>
      <xdr:spPr>
        <a:xfrm>
          <a:off x="8915400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3" name="Line 33"/>
        <xdr:cNvSpPr>
          <a:spLocks/>
        </xdr:cNvSpPr>
      </xdr:nvSpPr>
      <xdr:spPr>
        <a:xfrm>
          <a:off x="89154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171450</xdr:rowOff>
    </xdr:from>
    <xdr:to>
      <xdr:col>17</xdr:col>
      <xdr:colOff>0</xdr:colOff>
      <xdr:row>25</xdr:row>
      <xdr:rowOff>171450</xdr:rowOff>
    </xdr:to>
    <xdr:sp>
      <xdr:nvSpPr>
        <xdr:cNvPr id="14" name="Line 36"/>
        <xdr:cNvSpPr>
          <a:spLocks/>
        </xdr:cNvSpPr>
      </xdr:nvSpPr>
      <xdr:spPr>
        <a:xfrm>
          <a:off x="8915400" y="6219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5" name="Line 37"/>
        <xdr:cNvSpPr>
          <a:spLocks/>
        </xdr:cNvSpPr>
      </xdr:nvSpPr>
      <xdr:spPr>
        <a:xfrm>
          <a:off x="8915400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A1">
      <selection activeCell="E24" sqref="E24"/>
    </sheetView>
  </sheetViews>
  <sheetFormatPr defaultColWidth="0" defaultRowHeight="9.75" customHeight="1" zeroHeight="1"/>
  <cols>
    <col min="1" max="1" width="1.421875" style="37" customWidth="1"/>
    <col min="2" max="2" width="2.8515625" style="37" customWidth="1"/>
    <col min="3" max="3" width="22.421875" style="37" customWidth="1"/>
    <col min="4" max="4" width="10.00390625" style="37" customWidth="1"/>
    <col min="5" max="5" width="9.00390625" style="70" customWidth="1"/>
    <col min="6" max="6" width="10.00390625" style="37" customWidth="1"/>
    <col min="7" max="7" width="6.421875" style="71" customWidth="1"/>
    <col min="8" max="8" width="3.8515625" style="37" customWidth="1"/>
    <col min="9" max="12" width="7.57421875" style="37" customWidth="1"/>
    <col min="13" max="13" width="7.140625" style="37" customWidth="1"/>
    <col min="14" max="17" width="7.57421875" style="37" customWidth="1"/>
    <col min="18" max="18" width="9.421875" style="37" customWidth="1"/>
    <col min="19" max="19" width="5.7109375" style="37" customWidth="1"/>
    <col min="20" max="20" width="3.7109375" style="35" hidden="1" customWidth="1"/>
    <col min="21" max="21" width="3.8515625" style="36" hidden="1" customWidth="1"/>
    <col min="22" max="22" width="4.7109375" style="35" hidden="1" customWidth="1"/>
    <col min="23" max="24" width="3.421875" style="35" hidden="1" customWidth="1"/>
    <col min="25" max="25" width="5.28125" style="35" hidden="1" customWidth="1"/>
    <col min="26" max="26" width="3.8515625" style="35" hidden="1" customWidth="1"/>
    <col min="27" max="27" width="5.28125" style="35" hidden="1" customWidth="1"/>
    <col min="28" max="28" width="4.7109375" style="35" hidden="1" customWidth="1"/>
    <col min="29" max="33" width="5.28125" style="35" hidden="1" customWidth="1"/>
    <col min="34" max="34" width="4.28125" style="35" hidden="1" customWidth="1"/>
    <col min="35" max="16384" width="0" style="37" hidden="1" customWidth="1"/>
  </cols>
  <sheetData>
    <row r="1" spans="1:34" ht="24">
      <c r="A1" s="1"/>
      <c r="B1" s="2" t="s">
        <v>57</v>
      </c>
      <c r="C1" s="115"/>
      <c r="D1" s="3"/>
      <c r="E1" s="4"/>
      <c r="F1" s="5"/>
      <c r="G1" s="6"/>
      <c r="H1" s="5"/>
      <c r="I1" s="1"/>
      <c r="J1" s="7" t="s">
        <v>71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3</v>
      </c>
      <c r="D3" s="219" t="s">
        <v>4</v>
      </c>
      <c r="E3" s="192"/>
      <c r="F3" s="220"/>
      <c r="G3" s="93"/>
      <c r="H3" s="221" t="s">
        <v>5</v>
      </c>
      <c r="I3" s="211"/>
      <c r="J3" s="211"/>
      <c r="K3" s="211"/>
      <c r="L3" s="222"/>
      <c r="M3" s="205" t="s">
        <v>6</v>
      </c>
      <c r="N3" s="206"/>
      <c r="O3" s="207"/>
      <c r="P3" s="216" t="s">
        <v>0</v>
      </c>
      <c r="Q3" s="211"/>
      <c r="R3" s="212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60" t="s">
        <v>7</v>
      </c>
      <c r="D4" s="210" t="s">
        <v>8</v>
      </c>
      <c r="E4" s="211"/>
      <c r="F4" s="212"/>
      <c r="G4" s="93"/>
      <c r="H4" s="193" t="s">
        <v>9</v>
      </c>
      <c r="I4" s="194"/>
      <c r="J4" s="98" t="s">
        <v>48</v>
      </c>
      <c r="K4" s="98" t="s">
        <v>39</v>
      </c>
      <c r="L4" s="99" t="s">
        <v>40</v>
      </c>
      <c r="M4" s="95">
        <v>1</v>
      </c>
      <c r="N4" s="96">
        <v>0.8</v>
      </c>
      <c r="O4" s="96">
        <v>0.6</v>
      </c>
      <c r="P4" s="19"/>
      <c r="Q4" s="20"/>
      <c r="R4" s="21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92"/>
      <c r="D5" s="213"/>
      <c r="E5" s="214"/>
      <c r="F5" s="215"/>
      <c r="G5" s="93"/>
      <c r="H5" s="195" t="s">
        <v>47</v>
      </c>
      <c r="I5" s="196"/>
      <c r="J5" s="147">
        <v>10</v>
      </c>
      <c r="K5" s="147">
        <v>1</v>
      </c>
      <c r="L5" s="150">
        <v>1</v>
      </c>
      <c r="M5" s="151">
        <f>R8*J5</f>
        <v>0</v>
      </c>
      <c r="N5" s="147">
        <f>M5*0.8</f>
        <v>0</v>
      </c>
      <c r="O5" s="150">
        <f>M5*0.6</f>
        <v>0</v>
      </c>
      <c r="P5" s="94" t="s">
        <v>10</v>
      </c>
      <c r="Q5" s="217" t="s">
        <v>41</v>
      </c>
      <c r="R5" s="218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60" t="s">
        <v>11</v>
      </c>
      <c r="D6" s="197" t="s">
        <v>12</v>
      </c>
      <c r="E6" s="198"/>
      <c r="F6" s="199"/>
      <c r="G6" s="93"/>
      <c r="H6" s="193" t="s">
        <v>9</v>
      </c>
      <c r="I6" s="194"/>
      <c r="J6" s="116" t="s">
        <v>58</v>
      </c>
      <c r="K6" s="116" t="s">
        <v>59</v>
      </c>
      <c r="L6" s="117" t="s">
        <v>60</v>
      </c>
      <c r="M6" s="118">
        <v>1</v>
      </c>
      <c r="N6" s="119">
        <v>0.83</v>
      </c>
      <c r="O6" s="131"/>
      <c r="P6" s="94" t="s">
        <v>13</v>
      </c>
      <c r="Q6" s="208"/>
      <c r="R6" s="209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92"/>
      <c r="D7" s="200" t="s">
        <v>14</v>
      </c>
      <c r="E7" s="201"/>
      <c r="F7" s="202"/>
      <c r="G7" s="93"/>
      <c r="H7" s="203" t="s">
        <v>61</v>
      </c>
      <c r="I7" s="204"/>
      <c r="J7" s="116">
        <v>60</v>
      </c>
      <c r="K7" s="116">
        <v>1</v>
      </c>
      <c r="L7" s="117">
        <v>1</v>
      </c>
      <c r="M7" s="148">
        <f>R9*J7</f>
        <v>0</v>
      </c>
      <c r="N7" s="149">
        <f>M7*0.83</f>
        <v>0</v>
      </c>
      <c r="O7" s="120"/>
      <c r="P7" s="97" t="s">
        <v>15</v>
      </c>
      <c r="Q7" s="23" t="s">
        <v>42</v>
      </c>
      <c r="R7" s="24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60" t="s">
        <v>16</v>
      </c>
      <c r="D8" s="170" t="s">
        <v>17</v>
      </c>
      <c r="E8" s="171"/>
      <c r="F8" s="173" t="s">
        <v>18</v>
      </c>
      <c r="G8" s="175"/>
      <c r="H8" s="176"/>
      <c r="I8" s="53"/>
      <c r="J8" s="53"/>
      <c r="K8" s="53"/>
      <c r="L8" s="53"/>
      <c r="M8" s="53"/>
      <c r="N8" s="186"/>
      <c r="O8" s="187"/>
      <c r="P8" s="22" t="s">
        <v>19</v>
      </c>
      <c r="Q8" s="23" t="s">
        <v>43</v>
      </c>
      <c r="R8" s="24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61"/>
      <c r="D9" s="172"/>
      <c r="E9" s="172"/>
      <c r="F9" s="174"/>
      <c r="G9" s="175"/>
      <c r="H9" s="176"/>
      <c r="I9" s="78"/>
      <c r="J9" s="79"/>
      <c r="K9" s="80"/>
      <c r="L9" s="79"/>
      <c r="M9" s="81"/>
      <c r="N9" s="186"/>
      <c r="O9" s="187"/>
      <c r="P9" s="25" t="s">
        <v>20</v>
      </c>
      <c r="Q9" s="26" t="s">
        <v>21</v>
      </c>
      <c r="R9" s="27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Bot="1" thickTop="1">
      <c r="A10" s="10"/>
      <c r="B10" s="10"/>
      <c r="C10" s="28"/>
      <c r="D10" s="29"/>
      <c r="E10" s="29"/>
      <c r="F10" s="30"/>
      <c r="G10" s="188"/>
      <c r="H10" s="189"/>
      <c r="I10" s="31" t="s">
        <v>22</v>
      </c>
      <c r="J10" s="10"/>
      <c r="K10" s="10"/>
      <c r="L10" s="10"/>
      <c r="M10" s="10"/>
      <c r="N10" s="31" t="s">
        <v>23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32"/>
      <c r="C11" s="33" t="s">
        <v>24</v>
      </c>
      <c r="D11" s="184"/>
      <c r="E11" s="185"/>
      <c r="F11" s="72"/>
      <c r="G11" s="190" t="s">
        <v>25</v>
      </c>
      <c r="H11" s="191"/>
      <c r="I11" s="132">
        <v>1</v>
      </c>
      <c r="J11" s="133">
        <v>2</v>
      </c>
      <c r="K11" s="133">
        <v>3</v>
      </c>
      <c r="L11" s="134">
        <v>4</v>
      </c>
      <c r="M11" s="133">
        <v>5</v>
      </c>
      <c r="N11" s="134">
        <v>6</v>
      </c>
      <c r="O11" s="133">
        <v>7</v>
      </c>
      <c r="P11" s="135">
        <v>8</v>
      </c>
      <c r="Q11" s="145" t="s">
        <v>2</v>
      </c>
      <c r="R11" s="59"/>
      <c r="S11" s="53"/>
      <c r="T11" s="36"/>
      <c r="U11" s="35"/>
      <c r="AG11" s="37"/>
      <c r="AH11" s="37"/>
    </row>
    <row r="12" spans="1:34" ht="15.75" customHeight="1">
      <c r="A12" s="10"/>
      <c r="B12" s="32"/>
      <c r="C12" s="38" t="s">
        <v>26</v>
      </c>
      <c r="D12" s="39"/>
      <c r="E12" s="40"/>
      <c r="F12" s="73"/>
      <c r="G12" s="168" t="s">
        <v>27</v>
      </c>
      <c r="H12" s="169"/>
      <c r="I12" s="41" t="s">
        <v>28</v>
      </c>
      <c r="J12" s="42" t="e">
        <f aca="true" t="shared" si="0" ref="J12:P12">I12+21</f>
        <v>#VALUE!</v>
      </c>
      <c r="K12" s="42" t="e">
        <f t="shared" si="0"/>
        <v>#VALUE!</v>
      </c>
      <c r="L12" s="42" t="e">
        <f t="shared" si="0"/>
        <v>#VALUE!</v>
      </c>
      <c r="M12" s="42" t="e">
        <f t="shared" si="0"/>
        <v>#VALUE!</v>
      </c>
      <c r="N12" s="42" t="e">
        <f t="shared" si="0"/>
        <v>#VALUE!</v>
      </c>
      <c r="O12" s="42" t="e">
        <f t="shared" si="0"/>
        <v>#VALUE!</v>
      </c>
      <c r="P12" s="42" t="e">
        <f t="shared" si="0"/>
        <v>#VALUE!</v>
      </c>
      <c r="Q12" s="146"/>
      <c r="R12" s="53"/>
      <c r="S12" s="76"/>
      <c r="U12" s="35"/>
      <c r="AG12" s="37"/>
      <c r="AH12" s="37"/>
    </row>
    <row r="13" spans="1:34" ht="15.75" customHeight="1" thickBot="1">
      <c r="A13" s="10"/>
      <c r="B13" s="32"/>
      <c r="C13" s="111" t="s">
        <v>29</v>
      </c>
      <c r="D13" s="166"/>
      <c r="E13" s="167"/>
      <c r="F13" s="43"/>
      <c r="G13" s="168" t="s">
        <v>30</v>
      </c>
      <c r="H13" s="169"/>
      <c r="I13" s="44">
        <v>1</v>
      </c>
      <c r="J13" s="45">
        <v>1</v>
      </c>
      <c r="K13" s="45">
        <v>1</v>
      </c>
      <c r="L13" s="45">
        <v>1</v>
      </c>
      <c r="M13" s="45">
        <v>1</v>
      </c>
      <c r="N13" s="45">
        <v>1</v>
      </c>
      <c r="O13" s="45">
        <v>1</v>
      </c>
      <c r="P13" s="45">
        <v>1</v>
      </c>
      <c r="Q13" s="177"/>
      <c r="R13" s="53"/>
      <c r="S13" s="76"/>
      <c r="U13" s="35"/>
      <c r="AG13" s="37"/>
      <c r="AH13" s="37"/>
    </row>
    <row r="14" spans="1:34" ht="15.75" customHeight="1" thickTop="1">
      <c r="A14" s="10"/>
      <c r="B14" s="32"/>
      <c r="C14" s="112"/>
      <c r="D14" s="113"/>
      <c r="E14" s="113"/>
      <c r="F14" s="43"/>
      <c r="G14" s="168" t="s">
        <v>31</v>
      </c>
      <c r="H14" s="169"/>
      <c r="I14" s="46" t="s">
        <v>44</v>
      </c>
      <c r="J14" s="46" t="s">
        <v>44</v>
      </c>
      <c r="K14" s="46" t="s">
        <v>44</v>
      </c>
      <c r="L14" s="46" t="s">
        <v>44</v>
      </c>
      <c r="M14" s="46" t="s">
        <v>44</v>
      </c>
      <c r="N14" s="46" t="s">
        <v>44</v>
      </c>
      <c r="O14" s="46" t="s">
        <v>44</v>
      </c>
      <c r="P14" s="46" t="s">
        <v>44</v>
      </c>
      <c r="Q14" s="178"/>
      <c r="R14" s="53"/>
      <c r="S14" s="76"/>
      <c r="U14" s="35"/>
      <c r="AG14" s="37"/>
      <c r="AH14" s="37"/>
    </row>
    <row r="15" spans="1:34" ht="15.75" customHeight="1">
      <c r="A15" s="10"/>
      <c r="B15" s="10"/>
      <c r="C15" s="10"/>
      <c r="D15" s="47"/>
      <c r="E15" s="48"/>
      <c r="F15" s="43"/>
      <c r="G15" s="180" t="s">
        <v>32</v>
      </c>
      <c r="H15" s="169"/>
      <c r="I15" s="49"/>
      <c r="J15" s="50"/>
      <c r="K15" s="50"/>
      <c r="L15" s="50"/>
      <c r="M15" s="50"/>
      <c r="N15" s="50"/>
      <c r="O15" s="50"/>
      <c r="P15" s="50"/>
      <c r="Q15" s="178"/>
      <c r="R15" s="53"/>
      <c r="S15" s="76"/>
      <c r="U15" s="35"/>
      <c r="AG15" s="37"/>
      <c r="AH15" s="37"/>
    </row>
    <row r="16" spans="1:34" ht="19.5" customHeight="1" thickBot="1">
      <c r="A16" s="10"/>
      <c r="B16" s="10"/>
      <c r="C16" s="51" t="s">
        <v>33</v>
      </c>
      <c r="D16" s="181" t="s">
        <v>34</v>
      </c>
      <c r="E16" s="181"/>
      <c r="F16" s="181"/>
      <c r="G16" s="182" t="s">
        <v>35</v>
      </c>
      <c r="H16" s="183"/>
      <c r="I16" s="74" t="s">
        <v>51</v>
      </c>
      <c r="J16" s="74" t="s">
        <v>51</v>
      </c>
      <c r="K16" s="74"/>
      <c r="L16" s="74"/>
      <c r="M16" s="52"/>
      <c r="N16" s="52"/>
      <c r="O16" s="52"/>
      <c r="P16" s="74"/>
      <c r="Q16" s="179"/>
      <c r="R16" s="53"/>
      <c r="S16" s="76"/>
      <c r="U16" s="35"/>
      <c r="AG16" s="37"/>
      <c r="AH16" s="37"/>
    </row>
    <row r="17" spans="1:36" s="107" customFormat="1" ht="21.75" customHeight="1">
      <c r="A17" s="101"/>
      <c r="B17" s="77" t="s">
        <v>36</v>
      </c>
      <c r="C17" s="102" t="s">
        <v>45</v>
      </c>
      <c r="D17" s="84" t="s">
        <v>53</v>
      </c>
      <c r="E17" s="85"/>
      <c r="F17" s="87"/>
      <c r="G17" s="86"/>
      <c r="H17" s="136"/>
      <c r="I17" s="77" t="str">
        <f aca="true" t="shared" si="1" ref="I17:P17">TEXT(I16,I16)</f>
        <v>+</v>
      </c>
      <c r="J17" s="75" t="str">
        <f t="shared" si="1"/>
        <v>+</v>
      </c>
      <c r="K17" s="75">
        <f t="shared" si="1"/>
      </c>
      <c r="L17" s="75">
        <f t="shared" si="1"/>
      </c>
      <c r="M17" s="75">
        <f t="shared" si="1"/>
      </c>
      <c r="N17" s="75">
        <f t="shared" si="1"/>
      </c>
      <c r="O17" s="75">
        <f t="shared" si="1"/>
      </c>
      <c r="P17" s="137">
        <f t="shared" si="1"/>
      </c>
      <c r="Q17" s="101"/>
      <c r="R17" s="103"/>
      <c r="S17" s="104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6"/>
      <c r="AG17" s="106"/>
      <c r="AH17" s="106"/>
      <c r="AI17" s="106"/>
      <c r="AJ17" s="106"/>
    </row>
    <row r="18" spans="1:34" s="107" customFormat="1" ht="21.75" customHeight="1">
      <c r="A18" s="101"/>
      <c r="B18" s="138"/>
      <c r="C18" s="127"/>
      <c r="D18" s="128" t="s">
        <v>46</v>
      </c>
      <c r="E18" s="129"/>
      <c r="F18" s="128"/>
      <c r="G18" s="128"/>
      <c r="H18" s="130"/>
      <c r="I18" s="82"/>
      <c r="J18" s="50"/>
      <c r="K18" s="50"/>
      <c r="L18" s="50"/>
      <c r="M18" s="50"/>
      <c r="N18" s="50"/>
      <c r="O18" s="50"/>
      <c r="P18" s="139"/>
      <c r="Q18" s="101"/>
      <c r="R18" s="101"/>
      <c r="S18" s="101"/>
      <c r="T18" s="106"/>
      <c r="U18" s="108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</row>
    <row r="19" spans="1:36" s="107" customFormat="1" ht="21.75" customHeight="1">
      <c r="A19" s="101"/>
      <c r="B19" s="140" t="s">
        <v>52</v>
      </c>
      <c r="C19" s="83" t="s">
        <v>62</v>
      </c>
      <c r="D19" s="155" t="s">
        <v>79</v>
      </c>
      <c r="E19" s="153"/>
      <c r="F19" s="153"/>
      <c r="G19" s="153"/>
      <c r="H19" s="154"/>
      <c r="I19" s="82" t="str">
        <f aca="true" t="shared" si="2" ref="I19:P19">TEXT(I16,I16)</f>
        <v>+</v>
      </c>
      <c r="J19" s="50" t="str">
        <f t="shared" si="2"/>
        <v>+</v>
      </c>
      <c r="K19" s="50">
        <f t="shared" si="2"/>
      </c>
      <c r="L19" s="50">
        <f t="shared" si="2"/>
      </c>
      <c r="M19" s="50">
        <f t="shared" si="2"/>
      </c>
      <c r="N19" s="50">
        <f t="shared" si="2"/>
      </c>
      <c r="O19" s="50">
        <f t="shared" si="2"/>
      </c>
      <c r="P19" s="139">
        <f t="shared" si="2"/>
      </c>
      <c r="Q19" s="101"/>
      <c r="R19" s="103"/>
      <c r="S19" s="104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6"/>
      <c r="AG19" s="106"/>
      <c r="AH19" s="106"/>
      <c r="AI19" s="106"/>
      <c r="AJ19" s="106"/>
    </row>
    <row r="20" spans="1:36" s="107" customFormat="1" ht="21.75" customHeight="1">
      <c r="A20" s="101"/>
      <c r="B20" s="138" t="s">
        <v>54</v>
      </c>
      <c r="C20" s="64" t="s">
        <v>55</v>
      </c>
      <c r="D20" s="65" t="s">
        <v>56</v>
      </c>
      <c r="E20" s="66" t="s">
        <v>38</v>
      </c>
      <c r="F20" s="61"/>
      <c r="G20" s="62"/>
      <c r="H20" s="63"/>
      <c r="I20" s="82" t="str">
        <f>TEXT(I16,I16)</f>
        <v>+</v>
      </c>
      <c r="J20" s="50" t="str">
        <f>TEXT(J16,J16)</f>
        <v>+</v>
      </c>
      <c r="K20" s="50">
        <f aca="true" t="shared" si="3" ref="K20:P20">TEXT(K16,K16)</f>
      </c>
      <c r="L20" s="50">
        <f t="shared" si="3"/>
      </c>
      <c r="M20" s="50">
        <f t="shared" si="3"/>
      </c>
      <c r="N20" s="50">
        <f t="shared" si="3"/>
      </c>
      <c r="O20" s="50">
        <f t="shared" si="3"/>
      </c>
      <c r="P20" s="139">
        <f t="shared" si="3"/>
      </c>
      <c r="Q20" s="121"/>
      <c r="R20" s="122"/>
      <c r="S20" s="123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6"/>
      <c r="AG20" s="106"/>
      <c r="AH20" s="106"/>
      <c r="AI20" s="106"/>
      <c r="AJ20" s="106"/>
    </row>
    <row r="21" spans="1:36" ht="30" customHeight="1">
      <c r="A21" s="10"/>
      <c r="B21" s="82" t="s">
        <v>63</v>
      </c>
      <c r="C21" s="156" t="s">
        <v>80</v>
      </c>
      <c r="D21" s="54" t="s">
        <v>49</v>
      </c>
      <c r="E21" s="55">
        <f>ROUND(M5,-1)</f>
        <v>0</v>
      </c>
      <c r="F21" s="56" t="s">
        <v>50</v>
      </c>
      <c r="G21" s="57">
        <f>250-E21/10</f>
        <v>250</v>
      </c>
      <c r="H21" s="58" t="s">
        <v>37</v>
      </c>
      <c r="I21" s="110" t="str">
        <f aca="true" t="shared" si="4" ref="I21:P21">TEXT(I16,I16)</f>
        <v>+</v>
      </c>
      <c r="J21" s="50" t="str">
        <f t="shared" si="4"/>
        <v>+</v>
      </c>
      <c r="K21" s="50">
        <f t="shared" si="4"/>
      </c>
      <c r="L21" s="50">
        <f t="shared" si="4"/>
      </c>
      <c r="M21" s="50">
        <f t="shared" si="4"/>
      </c>
      <c r="N21" s="50">
        <f t="shared" si="4"/>
      </c>
      <c r="O21" s="50">
        <f t="shared" si="4"/>
      </c>
      <c r="P21" s="139">
        <f t="shared" si="4"/>
      </c>
      <c r="Q21" s="124"/>
      <c r="R21" s="125"/>
      <c r="S21" s="126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I21" s="35"/>
      <c r="AJ21" s="35"/>
    </row>
    <row r="22" spans="1:36" s="107" customFormat="1" ht="21.75" customHeight="1">
      <c r="A22" s="101"/>
      <c r="B22" s="82"/>
      <c r="C22" s="100"/>
      <c r="D22" s="61"/>
      <c r="E22" s="60"/>
      <c r="F22" s="61"/>
      <c r="G22" s="62"/>
      <c r="H22" s="63"/>
      <c r="I22" s="82"/>
      <c r="J22" s="50"/>
      <c r="K22" s="109"/>
      <c r="L22" s="50"/>
      <c r="M22" s="50"/>
      <c r="N22" s="50"/>
      <c r="O22" s="50"/>
      <c r="P22" s="141"/>
      <c r="Q22" s="114"/>
      <c r="R22" s="103"/>
      <c r="S22" s="104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6"/>
      <c r="AG22" s="106"/>
      <c r="AH22" s="106"/>
      <c r="AI22" s="106"/>
      <c r="AJ22" s="106"/>
    </row>
    <row r="23" spans="1:36" s="107" customFormat="1" ht="39.75" customHeight="1">
      <c r="A23" s="101"/>
      <c r="B23" s="82" t="s">
        <v>68</v>
      </c>
      <c r="C23" s="152" t="s">
        <v>78</v>
      </c>
      <c r="D23" s="65" t="s">
        <v>56</v>
      </c>
      <c r="E23" s="66"/>
      <c r="F23" s="61"/>
      <c r="G23" s="62"/>
      <c r="H23" s="63"/>
      <c r="I23" s="82" t="str">
        <f aca="true" t="shared" si="5" ref="I23:P23">TEXT(I16,I16)</f>
        <v>+</v>
      </c>
      <c r="J23" s="50" t="str">
        <f t="shared" si="5"/>
        <v>+</v>
      </c>
      <c r="K23" s="50">
        <f t="shared" si="5"/>
      </c>
      <c r="L23" s="50">
        <f t="shared" si="5"/>
      </c>
      <c r="M23" s="50">
        <f t="shared" si="5"/>
      </c>
      <c r="N23" s="50">
        <f t="shared" si="5"/>
      </c>
      <c r="O23" s="50">
        <f t="shared" si="5"/>
      </c>
      <c r="P23" s="139">
        <f t="shared" si="5"/>
      </c>
      <c r="Q23" s="122"/>
      <c r="R23" s="103"/>
      <c r="S23" s="104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6"/>
      <c r="AG23" s="106"/>
      <c r="AH23" s="106"/>
      <c r="AI23" s="106"/>
      <c r="AJ23" s="106"/>
    </row>
    <row r="24" spans="1:36" s="107" customFormat="1" ht="21.75" customHeight="1">
      <c r="A24" s="101"/>
      <c r="B24" s="82"/>
      <c r="C24" s="64"/>
      <c r="D24" s="88"/>
      <c r="E24" s="89"/>
      <c r="F24" s="90"/>
      <c r="G24" s="91"/>
      <c r="H24" s="92"/>
      <c r="I24" s="82"/>
      <c r="J24" s="50"/>
      <c r="K24" s="50"/>
      <c r="L24" s="50"/>
      <c r="M24" s="50"/>
      <c r="N24" s="50"/>
      <c r="O24" s="50"/>
      <c r="P24" s="139"/>
      <c r="Q24" s="122"/>
      <c r="R24" s="103"/>
      <c r="S24" s="104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6"/>
      <c r="AG24" s="106"/>
      <c r="AH24" s="106"/>
      <c r="AI24" s="106"/>
      <c r="AJ24" s="106"/>
    </row>
    <row r="25" spans="1:36" s="107" customFormat="1" ht="21.75" customHeight="1">
      <c r="A25" s="101"/>
      <c r="B25" s="82" t="s">
        <v>70</v>
      </c>
      <c r="C25" s="64" t="s">
        <v>64</v>
      </c>
      <c r="D25" s="54" t="s">
        <v>65</v>
      </c>
      <c r="E25" s="55">
        <f>ROUND(M7,0)</f>
        <v>0</v>
      </c>
      <c r="F25" s="61" t="s">
        <v>66</v>
      </c>
      <c r="G25" s="62">
        <v>250</v>
      </c>
      <c r="H25" s="63" t="s">
        <v>67</v>
      </c>
      <c r="I25" s="110" t="str">
        <f aca="true" t="shared" si="6" ref="I25:P25">TEXT(I16,I16)</f>
        <v>+</v>
      </c>
      <c r="J25" s="50" t="str">
        <f t="shared" si="6"/>
        <v>+</v>
      </c>
      <c r="K25" s="50">
        <f t="shared" si="6"/>
      </c>
      <c r="L25" s="50">
        <f t="shared" si="6"/>
      </c>
      <c r="M25" s="50">
        <f t="shared" si="6"/>
      </c>
      <c r="N25" s="50">
        <f t="shared" si="6"/>
      </c>
      <c r="O25" s="50">
        <f t="shared" si="6"/>
      </c>
      <c r="P25" s="139">
        <f t="shared" si="6"/>
      </c>
      <c r="Q25" s="103"/>
      <c r="R25" s="103"/>
      <c r="S25" s="104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6"/>
      <c r="AG25" s="106"/>
      <c r="AH25" s="106"/>
      <c r="AI25" s="106"/>
      <c r="AJ25" s="106"/>
    </row>
    <row r="26" spans="1:36" s="107" customFormat="1" ht="21.75" customHeight="1">
      <c r="A26" s="101"/>
      <c r="B26" s="82"/>
      <c r="C26" s="64"/>
      <c r="D26" s="157" t="s">
        <v>77</v>
      </c>
      <c r="E26" s="158"/>
      <c r="F26" s="158"/>
      <c r="G26" s="158"/>
      <c r="H26" s="159"/>
      <c r="I26" s="82"/>
      <c r="J26" s="50"/>
      <c r="K26" s="50"/>
      <c r="L26" s="50"/>
      <c r="M26" s="50"/>
      <c r="N26" s="50"/>
      <c r="O26" s="50"/>
      <c r="P26" s="139"/>
      <c r="Q26" s="122" t="s">
        <v>74</v>
      </c>
      <c r="R26" s="103"/>
      <c r="S26" s="104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6"/>
      <c r="AG26" s="106"/>
      <c r="AH26" s="106"/>
      <c r="AI26" s="106"/>
      <c r="AJ26" s="106"/>
    </row>
    <row r="27" spans="1:36" s="107" customFormat="1" ht="21.75" customHeight="1">
      <c r="A27" s="101"/>
      <c r="B27" s="82" t="s">
        <v>72</v>
      </c>
      <c r="C27" s="64" t="s">
        <v>73</v>
      </c>
      <c r="D27" s="65" t="s">
        <v>69</v>
      </c>
      <c r="E27" s="66" t="s">
        <v>38</v>
      </c>
      <c r="F27" s="61"/>
      <c r="G27" s="62"/>
      <c r="H27" s="63"/>
      <c r="I27" s="110" t="str">
        <f>TEXT(I16,I16)</f>
        <v>+</v>
      </c>
      <c r="J27" s="50" t="str">
        <f>TEXT(J16,J16)</f>
        <v>+</v>
      </c>
      <c r="K27" s="50">
        <f aca="true" t="shared" si="7" ref="K27:P27">TEXT(K16,K16)</f>
      </c>
      <c r="L27" s="50">
        <f t="shared" si="7"/>
      </c>
      <c r="M27" s="50">
        <f t="shared" si="7"/>
      </c>
      <c r="N27" s="50">
        <f t="shared" si="7"/>
      </c>
      <c r="O27" s="50">
        <f t="shared" si="7"/>
      </c>
      <c r="P27" s="139">
        <f t="shared" si="7"/>
      </c>
      <c r="Q27" s="122" t="s">
        <v>75</v>
      </c>
      <c r="R27" s="103"/>
      <c r="S27" s="104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6"/>
      <c r="AG27" s="106"/>
      <c r="AH27" s="106"/>
      <c r="AI27" s="106"/>
      <c r="AJ27" s="106"/>
    </row>
    <row r="28" spans="1:36" s="107" customFormat="1" ht="21.75" customHeight="1" thickBot="1">
      <c r="A28" s="101"/>
      <c r="B28" s="162" t="s">
        <v>1</v>
      </c>
      <c r="C28" s="163"/>
      <c r="D28" s="164"/>
      <c r="E28" s="164"/>
      <c r="F28" s="164"/>
      <c r="G28" s="164"/>
      <c r="H28" s="165"/>
      <c r="I28" s="142"/>
      <c r="J28" s="143"/>
      <c r="K28" s="143"/>
      <c r="L28" s="143"/>
      <c r="M28" s="143"/>
      <c r="N28" s="143"/>
      <c r="O28" s="143"/>
      <c r="P28" s="144"/>
      <c r="Q28" s="121" t="s">
        <v>76</v>
      </c>
      <c r="R28" s="103"/>
      <c r="S28" s="104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6"/>
      <c r="AG28" s="106"/>
      <c r="AH28" s="106"/>
      <c r="AI28" s="106"/>
      <c r="AJ28" s="106"/>
    </row>
    <row r="29" spans="1:36" s="107" customFormat="1" ht="21.75" customHeight="1">
      <c r="A29" s="101"/>
      <c r="B29" s="10"/>
      <c r="C29" s="10"/>
      <c r="D29" s="67"/>
      <c r="E29" s="68"/>
      <c r="F29" s="10"/>
      <c r="G29" s="69"/>
      <c r="H29" s="67"/>
      <c r="I29" s="59"/>
      <c r="J29" s="59"/>
      <c r="K29" s="59"/>
      <c r="L29" s="10"/>
      <c r="M29" s="31"/>
      <c r="N29" s="10"/>
      <c r="O29" s="59"/>
      <c r="P29" s="59"/>
      <c r="Q29" s="121"/>
      <c r="R29" s="103"/>
      <c r="S29" s="104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6"/>
      <c r="AG29" s="106"/>
      <c r="AH29" s="106"/>
      <c r="AI29" s="106"/>
      <c r="AJ29" s="106"/>
    </row>
  </sheetData>
  <sheetProtection sheet="1"/>
  <mergeCells count="36">
    <mergeCell ref="H7:I7"/>
    <mergeCell ref="M3:O3"/>
    <mergeCell ref="Q6:R6"/>
    <mergeCell ref="D4:F4"/>
    <mergeCell ref="D5:F5"/>
    <mergeCell ref="P3:R3"/>
    <mergeCell ref="Q5:R5"/>
    <mergeCell ref="D3:F3"/>
    <mergeCell ref="H3:L3"/>
    <mergeCell ref="H6:I6"/>
    <mergeCell ref="N8:O8"/>
    <mergeCell ref="N9:O9"/>
    <mergeCell ref="G10:H10"/>
    <mergeCell ref="G11:H11"/>
    <mergeCell ref="C4:C5"/>
    <mergeCell ref="H4:I4"/>
    <mergeCell ref="H5:I5"/>
    <mergeCell ref="C6:C7"/>
    <mergeCell ref="D6:F6"/>
    <mergeCell ref="D7:F7"/>
    <mergeCell ref="Q13:Q16"/>
    <mergeCell ref="G14:H14"/>
    <mergeCell ref="G15:H15"/>
    <mergeCell ref="D16:F16"/>
    <mergeCell ref="G16:H16"/>
    <mergeCell ref="D11:E11"/>
    <mergeCell ref="D26:H26"/>
    <mergeCell ref="C8:C9"/>
    <mergeCell ref="B28:H28"/>
    <mergeCell ref="D13:E13"/>
    <mergeCell ref="G13:H13"/>
    <mergeCell ref="G12:H12"/>
    <mergeCell ref="D8:E9"/>
    <mergeCell ref="F8:F9"/>
    <mergeCell ref="G8:H8"/>
    <mergeCell ref="G9:H9"/>
  </mergeCells>
  <conditionalFormatting sqref="M28:O28 I28:K28">
    <cfRule type="cellIs" priority="17" dxfId="9" operator="equal" stopIfTrue="1">
      <formula>"実施"</formula>
    </cfRule>
  </conditionalFormatting>
  <conditionalFormatting sqref="I22:P24 I26:P26 J25:P25 J27:P27 I17:P20">
    <cfRule type="cellIs" priority="22" dxfId="0" operator="equal" stopIfTrue="1">
      <formula>"+"</formula>
    </cfRule>
  </conditionalFormatting>
  <conditionalFormatting sqref="I21:K21 M21:O21">
    <cfRule type="cellIs" priority="13" dxfId="0" operator="equal" stopIfTrue="1">
      <formula>"+"</formula>
    </cfRule>
  </conditionalFormatting>
  <conditionalFormatting sqref="L28">
    <cfRule type="cellIs" priority="9" dxfId="9" operator="equal" stopIfTrue="1">
      <formula>"実施"</formula>
    </cfRule>
  </conditionalFormatting>
  <conditionalFormatting sqref="L21">
    <cfRule type="cellIs" priority="8" dxfId="0" operator="equal" stopIfTrue="1">
      <formula>"+"</formula>
    </cfRule>
  </conditionalFormatting>
  <conditionalFormatting sqref="P28">
    <cfRule type="cellIs" priority="5" dxfId="9" operator="equal" stopIfTrue="1">
      <formula>"実施"</formula>
    </cfRule>
  </conditionalFormatting>
  <conditionalFormatting sqref="P21">
    <cfRule type="cellIs" priority="4" dxfId="0" operator="equal" stopIfTrue="1">
      <formula>"+"</formula>
    </cfRule>
  </conditionalFormatting>
  <conditionalFormatting sqref="I25">
    <cfRule type="cellIs" priority="2" dxfId="0" operator="equal" stopIfTrue="1">
      <formula>"+"</formula>
    </cfRule>
  </conditionalFormatting>
  <conditionalFormatting sqref="I27">
    <cfRule type="cellIs" priority="1" dxfId="0" operator="equal" stopIfTrue="1">
      <formula>"+"</formula>
    </cfRule>
  </conditionalFormatting>
  <dataValidations count="8">
    <dataValidation type="list" allowBlank="1" showInputMessage="1" showErrorMessage="1" sqref="B28:H28">
      <formula1>"以上　ｸﾞﾛｰｼｮﾝ（前胸部）より,以上　ﾘｻﾞｰﾊﾞｰ（腹壁）より,以上　末梢静脈より"</formula1>
    </dataValidation>
    <dataValidation type="list" allowBlank="1" showInputMessage="1" showErrorMessage="1" sqref="Q13">
      <formula1>"CR,PR,SD,PD,NE"</formula1>
    </dataValidation>
    <dataValidation type="list" allowBlank="1" showInputMessage="1" showErrorMessage="1" sqref="I16:P16">
      <formula1>"+"</formula1>
    </dataValidation>
    <dataValidation type="list" allowBlank="1" showInputMessage="1" showErrorMessage="1" sqref="I13:P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Q6">
      <formula1>"0,1,2,3"</formula1>
    </dataValidation>
  </dataValidations>
  <printOptions/>
  <pageMargins left="0.35433070866141736" right="0.3937007874015748" top="0.3937007874015748" bottom="0.94" header="0.3937007874015748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2020-12-18T06:53:23Z</cp:lastPrinted>
  <dcterms:created xsi:type="dcterms:W3CDTF">2009-01-12T12:15:40Z</dcterms:created>
  <dcterms:modified xsi:type="dcterms:W3CDTF">2020-12-18T06:53:34Z</dcterms:modified>
  <cp:category/>
  <cp:version/>
  <cp:contentType/>
  <cp:contentStatus/>
</cp:coreProperties>
</file>