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6575" windowHeight="8385" tabRatio="823" activeTab="0"/>
  </bookViews>
  <sheets>
    <sheet name="ﾃｾﾝﾄﾘｸ+ペメトレキシド +CBDCA" sheetId="1" r:id="rId1"/>
  </sheets>
  <definedNames>
    <definedName name="_xlnm.Print_Area" localSheetId="0">'ﾃｾﾝﾄﾘｸ+ペメトレキシド +CBDCA'!$A$1:$S$35</definedName>
    <definedName name="Z_5AF54F3A_B2B8_471F_9DC3_488F93E85E4A_.wvu.Cols" localSheetId="0" hidden="1">'ﾃｾﾝﾄﾘｸ+ペメトレキシド +CBDCA'!$T:$IV</definedName>
    <definedName name="Z_5AF54F3A_B2B8_471F_9DC3_488F93E85E4A_.wvu.FilterData" localSheetId="0" hidden="1">'ﾃｾﾝﾄﾘｸ+ペメトレキシド +CBDCA'!$M$4:$O$5</definedName>
    <definedName name="Z_5AF54F3A_B2B8_471F_9DC3_488F93E85E4A_.wvu.PrintArea" localSheetId="0" hidden="1">'ﾃｾﾝﾄﾘｸ+ペメトレキシド +CBDCA'!$A$1:$S$35</definedName>
    <definedName name="Z_5AF54F3A_B2B8_471F_9DC3_488F93E85E4A_.wvu.Rows" localSheetId="0" hidden="1">'ﾃｾﾝﾄﾘｸ+ペメトレキシド +CBDCA'!#REF!,'ﾃｾﾝﾄﾘｸ+ペメトレキシド +CBDCA'!#REF!</definedName>
    <definedName name="Z_6FE1FD3C_2396_4D4A_9A08_E4DD022E692A_.wvu.Cols" localSheetId="0" hidden="1">'ﾃｾﾝﾄﾘｸ+ペメトレキシド +CBDCA'!$T:$IV</definedName>
    <definedName name="Z_6FE1FD3C_2396_4D4A_9A08_E4DD022E692A_.wvu.FilterData" localSheetId="0" hidden="1">'ﾃｾﾝﾄﾘｸ+ペメトレキシド +CBDCA'!$M$4:$O$5</definedName>
    <definedName name="Z_6FE1FD3C_2396_4D4A_9A08_E4DD022E692A_.wvu.PrintArea" localSheetId="0" hidden="1">'ﾃｾﾝﾄﾘｸ+ペメトレキシド +CBDCA'!$A:$S</definedName>
    <definedName name="Z_6FE1FD3C_2396_4D4A_9A08_E4DD022E692A_.wvu.Rows" localSheetId="0" hidden="1">'ﾃｾﾝﾄﾘｸ+ペメトレキシド +CBDCA'!#REF!,'ﾃｾﾝﾄﾘｸ+ペメトレキシド +CBDCA'!#REF!</definedName>
  </definedNames>
  <calcPr fullCalcOnLoad="1"/>
</workbook>
</file>

<file path=xl/sharedStrings.xml><?xml version="1.0" encoding="utf-8"?>
<sst xmlns="http://schemas.openxmlformats.org/spreadsheetml/2006/main" count="115" uniqueCount="96">
  <si>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</si>
  <si>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</si>
  <si>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</si>
  <si>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</si>
  <si>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</si>
  <si>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</si>
  <si>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</si>
  <si>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</si>
  <si>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</si>
  <si>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</si>
  <si>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</si>
  <si>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</si>
  <si>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</si>
  <si>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</si>
  <si>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</si>
  <si>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</si>
  <si>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</si>
  <si>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</si>
  <si>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</si>
  <si>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</si>
  <si>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</si>
  <si>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</si>
  <si>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</si>
  <si>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</si>
  <si>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</si>
  <si>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</si>
  <si>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</si>
  <si>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</si>
  <si>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</si>
  <si>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</si>
  <si>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</si>
  <si>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</si>
  <si>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</si>
  <si>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mg＋5%Glu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</si>
  <si>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</si>
  <si>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</si>
  <si>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</si>
  <si>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</si>
  <si>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</si>
  <si>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&lt;&lt;SYAGE&gt;&gt;</t>
  </si>
  <si>
    <t>cm</t>
  </si>
  <si>
    <t>kg</t>
  </si>
  <si>
    <t>&lt;&lt;SYUSRNAME&gt;&gt;</t>
  </si>
  <si>
    <t>CBDCA</t>
  </si>
  <si>
    <t>ｶﾙﾎﾞﾌﾟﾗﾁﾝ</t>
  </si>
  <si>
    <t>ﾗｲﾝｷｰﾌﾟ   (点滴静注)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</si>
  <si>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</si>
  <si>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</si>
  <si>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</si>
  <si>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</si>
  <si>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</si>
  <si>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</si>
  <si>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</si>
  <si>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</si>
  <si>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*Ｃｏｃｋｃｒｏｆｔ式使用</t>
  </si>
  <si>
    <t>+</t>
  </si>
  <si>
    <t>min</t>
  </si>
  <si>
    <t>20分      (点滴静注)</t>
  </si>
  <si>
    <t>10分   　 (点滴静注)</t>
  </si>
  <si>
    <t>mg＋生食</t>
  </si>
  <si>
    <t>60分  　　　 (点滴静注)</t>
  </si>
  <si>
    <t>ﾒﾁｺﾊﾞｰﾙ注500μg2A筋注</t>
  </si>
  <si>
    <t>/9週毎</t>
  </si>
  <si>
    <t>22日目まで投与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</si>
  <si>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</si>
  <si>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</si>
  <si>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生食　　500ml</t>
  </si>
  <si>
    <t>mg＋ 生食</t>
  </si>
  <si>
    <t>生食 50ml</t>
  </si>
  <si>
    <t>③</t>
  </si>
  <si>
    <t>⑥</t>
  </si>
  <si>
    <t xml:space="preserve">⑥の後、30分あける    </t>
  </si>
  <si>
    <t>⑦</t>
  </si>
  <si>
    <t>⑧</t>
  </si>
  <si>
    <t>⑦の後    (急速静注)</t>
  </si>
  <si>
    <t>10分　　  (点滴静注)</t>
  </si>
  <si>
    <t>②の後    (急速静注)</t>
  </si>
  <si>
    <t>ﾊﾟﾝﾋﾞﾀﾝ末　1g1×/日</t>
  </si>
  <si>
    <t>｛ﾌｨﾙﾀｰ付ﾗｲﾝ使用｝</t>
  </si>
  <si>
    <t>1回目  60分　　　　　　2回目～30分点滴静注</t>
  </si>
  <si>
    <t>ﾃｾﾝﾄﾘｸ</t>
  </si>
  <si>
    <t>ml</t>
  </si>
  <si>
    <t>生食50ml　</t>
  </si>
  <si>
    <t>④</t>
  </si>
  <si>
    <t>⑤</t>
  </si>
  <si>
    <t>Atezolizumab</t>
  </si>
  <si>
    <t>60,30</t>
  </si>
  <si>
    <t>非扁平上皮癌のみ</t>
  </si>
  <si>
    <t>ﾍﾟﾒﾄﾚｷｾﾄﾞ</t>
  </si>
  <si>
    <t>1-50:ﾃｾﾝﾄﾘｸ+ｶﾙﾎﾞﾌﾟﾗﾁﾝ+ﾍﾟﾒﾄﾚｷｾﾄﾞ療法(3週毎)</t>
  </si>
  <si>
    <t>ﾍﾟﾒﾄﾚｷｾﾄﾞ初回投与7日以上前</t>
  </si>
  <si>
    <t>ﾍﾟﾒﾄﾚｷｾﾄﾞ最終投与日から</t>
  </si>
  <si>
    <t>ｶﾙﾎﾞﾌﾟﾗﾁﾝ併用は</t>
  </si>
  <si>
    <t>4または6ｺｰｽまで</t>
  </si>
  <si>
    <t>ﾍﾟﾒﾄﾚｷｾﾄﾞ</t>
  </si>
  <si>
    <t xml:space="preserve">ﾊﾟﾛﾉｾﾄﾛﾝ 0.75mg/50ml＋ﾃﾞｷｻｰﾄ 6.6mg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</si>
</sst>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/>
    </xf>
    <xf numFmtId="176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176" fontId="5" fillId="0" borderId="27" xfId="0" applyNumberFormat="1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177" fontId="5" fillId="0" borderId="37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176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vertical="center" shrinkToFit="1"/>
      <protection/>
    </xf>
    <xf numFmtId="176" fontId="10" fillId="0" borderId="42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/>
    </xf>
    <xf numFmtId="176" fontId="1" fillId="33" borderId="44" xfId="0" applyNumberFormat="1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176" fontId="10" fillId="0" borderId="45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4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39" xfId="0" applyFont="1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14" fillId="0" borderId="50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0" xfId="61" applyNumberFormat="1" applyFont="1" applyFill="1" applyBorder="1" applyAlignment="1">
      <alignment horizontal="center"/>
      <protection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53" xfId="0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0" fontId="10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176" fontId="28" fillId="0" borderId="55" xfId="0" applyNumberFormat="1" applyFont="1" applyFill="1" applyBorder="1" applyAlignment="1" applyProtection="1">
      <alignment vertical="center"/>
      <protection locked="0"/>
    </xf>
    <xf numFmtId="0" fontId="28" fillId="0" borderId="55" xfId="0" applyFont="1" applyFill="1" applyBorder="1" applyAlignment="1" applyProtection="1">
      <alignment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179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62" xfId="0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5" fillId="34" borderId="64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 shrinkToFit="1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Fill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0" fontId="0" fillId="36" borderId="0" xfId="0" applyFill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5" fillId="0" borderId="56" xfId="0" applyFont="1" applyFill="1" applyBorder="1" applyAlignment="1" applyProtection="1">
      <alignment vertical="center" shrinkToFit="1"/>
      <protection/>
    </xf>
    <xf numFmtId="0" fontId="5" fillId="0" borderId="56" xfId="0" applyFont="1" applyFill="1" applyBorder="1" applyAlignment="1" applyProtection="1">
      <alignment vertical="center"/>
      <protection/>
    </xf>
    <xf numFmtId="0" fontId="28" fillId="0" borderId="39" xfId="0" applyFont="1" applyFill="1" applyBorder="1" applyAlignment="1" applyProtection="1">
      <alignment vertical="center"/>
      <protection/>
    </xf>
    <xf numFmtId="176" fontId="28" fillId="0" borderId="24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  <xf numFmtId="177" fontId="28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vertical="center" wrapText="1"/>
      <protection/>
    </xf>
    <xf numFmtId="0" fontId="0" fillId="0" borderId="66" xfId="0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left" vertical="center"/>
      <protection/>
    </xf>
    <xf numFmtId="176" fontId="10" fillId="0" borderId="33" xfId="0" applyNumberFormat="1" applyFont="1" applyFill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60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8" fillId="0" borderId="52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52" xfId="0" applyFont="1" applyFill="1" applyBorder="1" applyAlignment="1" applyProtection="1">
      <alignment vertical="center"/>
      <protection/>
    </xf>
    <xf numFmtId="0" fontId="18" fillId="0" borderId="30" xfId="0" applyFont="1" applyFill="1" applyBorder="1" applyAlignment="1" applyProtection="1">
      <alignment horizontal="center" vertical="center" shrinkToFit="1"/>
      <protection/>
    </xf>
    <xf numFmtId="0" fontId="17" fillId="0" borderId="68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56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69" xfId="0" applyFill="1" applyBorder="1" applyAlignment="1" applyProtection="1">
      <alignment horizontal="left" vertical="center"/>
      <protection/>
    </xf>
    <xf numFmtId="0" fontId="10" fillId="0" borderId="7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71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34" borderId="61" xfId="0" applyFont="1" applyFill="1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5" fillId="0" borderId="5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10" fillId="0" borderId="61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10" fillId="0" borderId="63" xfId="0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12" fillId="0" borderId="56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 vertical="center"/>
      <protection/>
    </xf>
    <xf numFmtId="0" fontId="5" fillId="0" borderId="2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052512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10525125" y="546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10525125" y="6457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4" name="Line 12"/>
        <xdr:cNvSpPr>
          <a:spLocks/>
        </xdr:cNvSpPr>
      </xdr:nvSpPr>
      <xdr:spPr>
        <a:xfrm>
          <a:off x="1052512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" name="Line 13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6" name="Line 14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1052512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8" name="Line 16"/>
        <xdr:cNvSpPr>
          <a:spLocks/>
        </xdr:cNvSpPr>
      </xdr:nvSpPr>
      <xdr:spPr>
        <a:xfrm>
          <a:off x="10525125" y="546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10525125" y="6457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10" name="Line 18"/>
        <xdr:cNvSpPr>
          <a:spLocks/>
        </xdr:cNvSpPr>
      </xdr:nvSpPr>
      <xdr:spPr>
        <a:xfrm>
          <a:off x="1052512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19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0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1052512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4" name="Line 22"/>
        <xdr:cNvSpPr>
          <a:spLocks/>
        </xdr:cNvSpPr>
      </xdr:nvSpPr>
      <xdr:spPr>
        <a:xfrm>
          <a:off x="10525125" y="546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10525125" y="6457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16" name="Line 24"/>
        <xdr:cNvSpPr>
          <a:spLocks/>
        </xdr:cNvSpPr>
      </xdr:nvSpPr>
      <xdr:spPr>
        <a:xfrm>
          <a:off x="1052512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25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8" name="Line 26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052512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0" name="Line 28"/>
        <xdr:cNvSpPr>
          <a:spLocks/>
        </xdr:cNvSpPr>
      </xdr:nvSpPr>
      <xdr:spPr>
        <a:xfrm>
          <a:off x="10525125" y="546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10525125" y="6457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22" name="Line 30"/>
        <xdr:cNvSpPr>
          <a:spLocks/>
        </xdr:cNvSpPr>
      </xdr:nvSpPr>
      <xdr:spPr>
        <a:xfrm>
          <a:off x="1052512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3" name="Line 31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4" name="Line 32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1052512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6" name="Line 34"/>
        <xdr:cNvSpPr>
          <a:spLocks/>
        </xdr:cNvSpPr>
      </xdr:nvSpPr>
      <xdr:spPr>
        <a:xfrm>
          <a:off x="10525125" y="546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10525125" y="6457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28" name="Line 36"/>
        <xdr:cNvSpPr>
          <a:spLocks/>
        </xdr:cNvSpPr>
      </xdr:nvSpPr>
      <xdr:spPr>
        <a:xfrm>
          <a:off x="1052512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29" name="Line 37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30" name="Line 38"/>
        <xdr:cNvSpPr>
          <a:spLocks/>
        </xdr:cNvSpPr>
      </xdr:nvSpPr>
      <xdr:spPr>
        <a:xfrm>
          <a:off x="10525125" y="6791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10525125" y="397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10525125" y="397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10525125" y="397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10525125" y="397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10525125" y="397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37" customWidth="1"/>
    <col min="2" max="2" width="2.8515625" style="37" customWidth="1"/>
    <col min="3" max="3" width="20.57421875" style="37" customWidth="1"/>
    <col min="4" max="4" width="11.57421875" style="37" customWidth="1"/>
    <col min="5" max="5" width="9.00390625" style="76" customWidth="1"/>
    <col min="6" max="6" width="10.00390625" style="37" customWidth="1"/>
    <col min="7" max="7" width="6.421875" style="77" customWidth="1"/>
    <col min="8" max="8" width="3.8515625" style="37" customWidth="1"/>
    <col min="9" max="16" width="8.140625" style="37" customWidth="1"/>
    <col min="17" max="18" width="9.57421875" style="37" customWidth="1"/>
    <col min="19" max="19" width="7.8515625" style="37" customWidth="1"/>
    <col min="20" max="20" width="3.7109375" style="35" hidden="1" customWidth="1"/>
    <col min="21" max="21" width="3.8515625" style="36" hidden="1" customWidth="1"/>
    <col min="22" max="22" width="4.7109375" style="35" hidden="1" customWidth="1"/>
    <col min="23" max="24" width="3.421875" style="35" hidden="1" customWidth="1"/>
    <col min="25" max="25" width="5.28125" style="35" hidden="1" customWidth="1"/>
    <col min="26" max="26" width="3.8515625" style="35" hidden="1" customWidth="1"/>
    <col min="27" max="27" width="5.28125" style="35" hidden="1" customWidth="1"/>
    <col min="28" max="28" width="4.7109375" style="35" hidden="1" customWidth="1"/>
    <col min="29" max="33" width="5.28125" style="35" hidden="1" customWidth="1"/>
    <col min="34" max="34" width="4.28125" style="35" hidden="1" customWidth="1"/>
    <col min="35" max="16384" width="0" style="37" hidden="1" customWidth="1"/>
  </cols>
  <sheetData>
    <row r="1" spans="1:34" ht="24">
      <c r="A1" s="1"/>
      <c r="B1" s="1"/>
      <c r="C1" s="2" t="s">
        <v>64</v>
      </c>
      <c r="D1" s="3"/>
      <c r="E1" s="4"/>
      <c r="F1" s="5"/>
      <c r="G1" s="6"/>
      <c r="H1" s="5"/>
      <c r="I1" s="1"/>
      <c r="J1" s="7" t="s">
        <v>89</v>
      </c>
      <c r="K1" s="165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4.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23" t="s">
        <v>2</v>
      </c>
      <c r="D3" s="204" t="s">
        <v>3</v>
      </c>
      <c r="E3" s="189"/>
      <c r="F3" s="205"/>
      <c r="G3" s="196"/>
      <c r="H3" s="197"/>
      <c r="I3" s="206" t="s">
        <v>4</v>
      </c>
      <c r="J3" s="207"/>
      <c r="K3" s="207"/>
      <c r="L3" s="208"/>
      <c r="M3" s="209" t="s">
        <v>5</v>
      </c>
      <c r="N3" s="210"/>
      <c r="O3" s="211"/>
      <c r="P3" s="201" t="s">
        <v>0</v>
      </c>
      <c r="Q3" s="202"/>
      <c r="R3" s="20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8" t="s">
        <v>6</v>
      </c>
      <c r="D4" s="224" t="s">
        <v>7</v>
      </c>
      <c r="E4" s="225"/>
      <c r="F4" s="226"/>
      <c r="G4" s="196"/>
      <c r="H4" s="197"/>
      <c r="I4" s="18" t="s">
        <v>8</v>
      </c>
      <c r="J4" s="19" t="s">
        <v>37</v>
      </c>
      <c r="K4" s="19" t="s">
        <v>38</v>
      </c>
      <c r="L4" s="20" t="s">
        <v>56</v>
      </c>
      <c r="M4" s="21">
        <v>1</v>
      </c>
      <c r="N4" s="22">
        <v>0.8</v>
      </c>
      <c r="O4" s="23">
        <v>0.6</v>
      </c>
      <c r="P4" s="111" t="s">
        <v>9</v>
      </c>
      <c r="Q4" s="152" t="s">
        <v>39</v>
      </c>
      <c r="R4" s="153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9"/>
      <c r="D5" s="227"/>
      <c r="E5" s="228"/>
      <c r="F5" s="229"/>
      <c r="G5" s="196"/>
      <c r="H5" s="197"/>
      <c r="I5" s="182" t="s">
        <v>94</v>
      </c>
      <c r="J5" s="81">
        <v>500</v>
      </c>
      <c r="K5" s="81">
        <v>1</v>
      </c>
      <c r="L5" s="82">
        <v>10</v>
      </c>
      <c r="M5" s="85">
        <f>R8*J5</f>
        <v>0</v>
      </c>
      <c r="N5" s="86">
        <f>M5*0.8</f>
        <v>0</v>
      </c>
      <c r="O5" s="87">
        <f>M5*0.6</f>
        <v>0</v>
      </c>
      <c r="P5" s="37" t="s">
        <v>49</v>
      </c>
      <c r="Q5" s="112" t="s">
        <v>50</v>
      </c>
      <c r="R5" s="154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" customHeight="1" thickBot="1" thickTop="1">
      <c r="A6" s="10"/>
      <c r="B6" s="10"/>
      <c r="C6" s="188" t="s">
        <v>10</v>
      </c>
      <c r="D6" s="230" t="s">
        <v>11</v>
      </c>
      <c r="E6" s="231"/>
      <c r="F6" s="232"/>
      <c r="G6" s="196"/>
      <c r="H6" s="197"/>
      <c r="I6" s="83"/>
      <c r="J6" s="99" t="s">
        <v>46</v>
      </c>
      <c r="K6" s="83"/>
      <c r="L6" s="83"/>
      <c r="M6" s="83"/>
      <c r="N6" s="83"/>
      <c r="O6" s="84"/>
      <c r="P6" s="24" t="s">
        <v>13</v>
      </c>
      <c r="Q6" s="25" t="s">
        <v>40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89"/>
      <c r="D7" s="198" t="s">
        <v>12</v>
      </c>
      <c r="E7" s="199"/>
      <c r="F7" s="200"/>
      <c r="G7" s="91"/>
      <c r="H7" s="110" t="s">
        <v>47</v>
      </c>
      <c r="I7" s="97" t="s">
        <v>43</v>
      </c>
      <c r="J7" s="121">
        <v>5</v>
      </c>
      <c r="K7" s="98">
        <v>1</v>
      </c>
      <c r="L7" s="82">
        <v>60</v>
      </c>
      <c r="M7" s="85">
        <f>IF(ISNUMBER(R7)=FALSE,"",IF(ISNUMBER(R6)=FALSE,"",IF(ISNUMBER(R5)=FALSE,"",IF(ISNUMBER(R4)=FALSE,"",J7*(((140-R4)*R7/R5/72)+25)))))</f>
      </c>
      <c r="N7" s="86" t="e">
        <f>M7*0.8</f>
        <v>#VALUE!</v>
      </c>
      <c r="O7" s="87" t="e">
        <f>M7*0.6</f>
        <v>#VALUE!</v>
      </c>
      <c r="P7" s="24" t="s">
        <v>17</v>
      </c>
      <c r="Q7" s="25" t="s">
        <v>41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88" t="s">
        <v>14</v>
      </c>
      <c r="D8" s="191" t="s">
        <v>15</v>
      </c>
      <c r="E8" s="192"/>
      <c r="F8" s="194" t="s">
        <v>16</v>
      </c>
      <c r="G8" s="91"/>
      <c r="H8" s="110" t="s">
        <v>48</v>
      </c>
      <c r="I8" s="104" t="s">
        <v>43</v>
      </c>
      <c r="J8" s="122">
        <v>5</v>
      </c>
      <c r="K8" s="105">
        <v>1</v>
      </c>
      <c r="L8" s="106">
        <v>60</v>
      </c>
      <c r="M8" s="107">
        <f>IF(ISNUMBER(R7)=FALSE,"",IF(ISNUMBER(R6)=FALSE,"",IF(ISNUMBER(R5)=FALSE,"",IF(ISNUMBER(R4)=FALSE,"",J8*(((140-R4)*R7*0.85/R5/72)+25)))))</f>
      </c>
      <c r="N8" s="108" t="e">
        <f>M8*0.8</f>
        <v>#VALUE!</v>
      </c>
      <c r="O8" s="109" t="e">
        <f>M8*0.6</f>
        <v>#VALUE!</v>
      </c>
      <c r="P8" s="115" t="s">
        <v>18</v>
      </c>
      <c r="Q8" s="116" t="s">
        <v>19</v>
      </c>
      <c r="R8" s="117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90"/>
      <c r="D9" s="193"/>
      <c r="E9" s="193"/>
      <c r="F9" s="195"/>
      <c r="G9" s="196"/>
      <c r="H9" s="197"/>
      <c r="I9" s="169"/>
      <c r="J9" s="79"/>
      <c r="K9" s="80"/>
      <c r="L9" s="79"/>
      <c r="M9" s="88"/>
      <c r="N9" s="89"/>
      <c r="O9" s="90"/>
      <c r="P9" s="120" t="s">
        <v>52</v>
      </c>
      <c r="Q9" s="112" t="s">
        <v>51</v>
      </c>
      <c r="R9" s="124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91"/>
      <c r="H10" s="222" t="s">
        <v>85</v>
      </c>
      <c r="I10" s="223"/>
      <c r="J10" s="166">
        <v>1200</v>
      </c>
      <c r="K10" s="166">
        <v>1</v>
      </c>
      <c r="L10" s="167" t="s">
        <v>86</v>
      </c>
      <c r="M10" s="168">
        <v>1200</v>
      </c>
      <c r="N10" s="30"/>
      <c r="O10" s="10"/>
      <c r="P10" s="118" t="s">
        <v>53</v>
      </c>
      <c r="Q10" s="119" t="s">
        <v>51</v>
      </c>
      <c r="R10" s="125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 thickTop="1">
      <c r="A11" s="10"/>
      <c r="B11" s="10"/>
      <c r="C11" s="27"/>
      <c r="D11" s="28"/>
      <c r="E11" s="28"/>
      <c r="F11" s="29"/>
      <c r="G11" s="113"/>
      <c r="H11" s="114"/>
      <c r="I11" s="169"/>
      <c r="J11" s="10"/>
      <c r="K11" s="10"/>
      <c r="L11" s="10"/>
      <c r="M11" s="10"/>
      <c r="N11" s="30"/>
      <c r="O11" s="10"/>
      <c r="P11" s="10" t="s">
        <v>65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30" t="s">
        <v>21</v>
      </c>
      <c r="D12" s="155"/>
      <c r="E12" s="156"/>
      <c r="F12" s="100"/>
      <c r="G12" s="216" t="s">
        <v>22</v>
      </c>
      <c r="H12" s="217"/>
      <c r="I12" s="32">
        <v>1</v>
      </c>
      <c r="J12" s="33">
        <f>I12+1</f>
        <v>2</v>
      </c>
      <c r="K12" s="33">
        <f>J12+1</f>
        <v>3</v>
      </c>
      <c r="L12" s="130">
        <f>K12+1</f>
        <v>4</v>
      </c>
      <c r="M12" s="33">
        <f>I12+4</f>
        <v>5</v>
      </c>
      <c r="N12" s="33">
        <f>J12+4</f>
        <v>6</v>
      </c>
      <c r="O12" s="33">
        <f>K12+4</f>
        <v>7</v>
      </c>
      <c r="P12" s="145">
        <f>L12+4</f>
        <v>8</v>
      </c>
      <c r="Q12" s="10"/>
      <c r="R12" s="55"/>
      <c r="S12" s="10"/>
      <c r="T12" s="34"/>
      <c r="U12" s="35"/>
      <c r="V12" s="36"/>
    </row>
    <row r="13" spans="1:19" ht="15.75" customHeight="1">
      <c r="A13" s="10"/>
      <c r="B13" s="31"/>
      <c r="C13" s="30" t="s">
        <v>20</v>
      </c>
      <c r="D13" s="101"/>
      <c r="E13" s="101"/>
      <c r="F13" s="78"/>
      <c r="G13" s="183" t="s">
        <v>23</v>
      </c>
      <c r="H13" s="184"/>
      <c r="I13" s="38" t="s">
        <v>24</v>
      </c>
      <c r="J13" s="39" t="e">
        <f aca="true" t="shared" si="0" ref="J13:P13">I13+21</f>
        <v>#VALUE!</v>
      </c>
      <c r="K13" s="39" t="e">
        <f t="shared" si="0"/>
        <v>#VALUE!</v>
      </c>
      <c r="L13" s="131" t="e">
        <f t="shared" si="0"/>
        <v>#VALUE!</v>
      </c>
      <c r="M13" s="39" t="e">
        <f t="shared" si="0"/>
        <v>#VALUE!</v>
      </c>
      <c r="N13" s="39" t="e">
        <f t="shared" si="0"/>
        <v>#VALUE!</v>
      </c>
      <c r="O13" s="39" t="e">
        <f t="shared" si="0"/>
        <v>#VALUE!</v>
      </c>
      <c r="P13" s="146" t="e">
        <f t="shared" si="0"/>
        <v>#VALUE!</v>
      </c>
      <c r="Q13" s="10"/>
      <c r="R13" s="55"/>
      <c r="S13" s="10"/>
    </row>
    <row r="14" spans="1:19" ht="15.75" customHeight="1">
      <c r="A14" s="10"/>
      <c r="B14" s="31"/>
      <c r="C14" s="30" t="s">
        <v>54</v>
      </c>
      <c r="D14" s="218"/>
      <c r="E14" s="219"/>
      <c r="F14" s="40"/>
      <c r="G14" s="183" t="s">
        <v>25</v>
      </c>
      <c r="H14" s="184"/>
      <c r="I14" s="41">
        <v>1</v>
      </c>
      <c r="J14" s="42">
        <v>1</v>
      </c>
      <c r="K14" s="42">
        <v>1</v>
      </c>
      <c r="L14" s="132">
        <v>1</v>
      </c>
      <c r="M14" s="42">
        <v>1</v>
      </c>
      <c r="N14" s="42">
        <v>1</v>
      </c>
      <c r="O14" s="42">
        <v>1</v>
      </c>
      <c r="P14" s="147">
        <v>1</v>
      </c>
      <c r="Q14" s="10"/>
      <c r="R14" s="55"/>
      <c r="S14" s="10"/>
    </row>
    <row r="15" spans="1:19" ht="15.75" customHeight="1">
      <c r="A15" s="10"/>
      <c r="B15" s="31"/>
      <c r="C15" s="102"/>
      <c r="D15" s="103"/>
      <c r="E15" s="103"/>
      <c r="F15" s="40"/>
      <c r="G15" s="183" t="s">
        <v>26</v>
      </c>
      <c r="H15" s="184"/>
      <c r="I15" s="43" t="s">
        <v>42</v>
      </c>
      <c r="J15" s="43" t="s">
        <v>42</v>
      </c>
      <c r="K15" s="43" t="s">
        <v>42</v>
      </c>
      <c r="L15" s="133" t="s">
        <v>42</v>
      </c>
      <c r="M15" s="140" t="s">
        <v>42</v>
      </c>
      <c r="N15" s="43" t="s">
        <v>42</v>
      </c>
      <c r="O15" s="43" t="s">
        <v>42</v>
      </c>
      <c r="P15" s="148" t="s">
        <v>42</v>
      </c>
      <c r="Q15" s="10"/>
      <c r="R15" s="60"/>
      <c r="S15" s="10"/>
    </row>
    <row r="16" spans="1:19" ht="13.5" customHeight="1">
      <c r="A16" s="10"/>
      <c r="B16" s="10"/>
      <c r="C16" s="10"/>
      <c r="D16" s="44"/>
      <c r="E16" s="45"/>
      <c r="F16" s="40"/>
      <c r="G16" s="185" t="s">
        <v>27</v>
      </c>
      <c r="H16" s="184"/>
      <c r="I16" s="46"/>
      <c r="J16" s="47"/>
      <c r="K16" s="47"/>
      <c r="L16" s="134"/>
      <c r="M16" s="47"/>
      <c r="N16" s="47"/>
      <c r="O16" s="47"/>
      <c r="P16" s="63"/>
      <c r="Q16" s="10"/>
      <c r="R16" s="60"/>
      <c r="S16" s="10"/>
    </row>
    <row r="17" spans="1:19" ht="19.5" customHeight="1" thickBot="1">
      <c r="A17" s="10"/>
      <c r="B17" s="10"/>
      <c r="C17" s="48" t="s">
        <v>28</v>
      </c>
      <c r="D17" s="233" t="s">
        <v>29</v>
      </c>
      <c r="E17" s="233"/>
      <c r="F17" s="233"/>
      <c r="G17" s="186" t="s">
        <v>30</v>
      </c>
      <c r="H17" s="187"/>
      <c r="I17" s="49" t="s">
        <v>55</v>
      </c>
      <c r="J17" s="49" t="s">
        <v>55</v>
      </c>
      <c r="K17" s="49" t="s">
        <v>55</v>
      </c>
      <c r="L17" s="135" t="s">
        <v>55</v>
      </c>
      <c r="M17" s="141" t="s">
        <v>55</v>
      </c>
      <c r="N17" s="49" t="s">
        <v>55</v>
      </c>
      <c r="O17" s="49" t="s">
        <v>55</v>
      </c>
      <c r="P17" s="149" t="s">
        <v>55</v>
      </c>
      <c r="Q17" s="10"/>
      <c r="R17" s="60"/>
      <c r="S17" s="10"/>
    </row>
    <row r="18" spans="1:38" ht="19.5" customHeight="1">
      <c r="A18" s="10"/>
      <c r="B18" s="170" t="s">
        <v>31</v>
      </c>
      <c r="C18" s="96" t="s">
        <v>45</v>
      </c>
      <c r="D18" s="50" t="s">
        <v>66</v>
      </c>
      <c r="E18" s="51"/>
      <c r="F18" s="50"/>
      <c r="G18" s="50"/>
      <c r="H18" s="52"/>
      <c r="I18" s="53" t="str">
        <f aca="true" t="shared" si="1" ref="I18:P18">TEXT(I17,I17)</f>
        <v>+</v>
      </c>
      <c r="J18" s="53" t="str">
        <f>TEXT(J17,J17)</f>
        <v>+</v>
      </c>
      <c r="K18" s="53" t="str">
        <f t="shared" si="1"/>
        <v>+</v>
      </c>
      <c r="L18" s="136" t="str">
        <f t="shared" si="1"/>
        <v>+</v>
      </c>
      <c r="M18" s="142" t="str">
        <f t="shared" si="1"/>
        <v>+</v>
      </c>
      <c r="N18" s="53" t="str">
        <f t="shared" si="1"/>
        <v>+</v>
      </c>
      <c r="O18" s="53" t="str">
        <f t="shared" si="1"/>
        <v>+</v>
      </c>
      <c r="P18" s="54" t="str">
        <f t="shared" si="1"/>
        <v>+</v>
      </c>
      <c r="Q18" s="10"/>
      <c r="R18" s="60"/>
      <c r="S18" s="1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I18" s="35"/>
      <c r="AJ18" s="35"/>
      <c r="AK18" s="35"/>
      <c r="AL18" s="35"/>
    </row>
    <row r="19" spans="1:38" ht="19.5" customHeight="1">
      <c r="A19" s="10"/>
      <c r="B19" s="170"/>
      <c r="C19" s="92"/>
      <c r="D19" s="93" t="s">
        <v>78</v>
      </c>
      <c r="E19" s="94"/>
      <c r="F19" s="93"/>
      <c r="G19" s="93"/>
      <c r="H19" s="95"/>
      <c r="I19" s="53"/>
      <c r="J19" s="53"/>
      <c r="K19" s="53"/>
      <c r="L19" s="53"/>
      <c r="M19" s="53"/>
      <c r="N19" s="53"/>
      <c r="O19" s="53"/>
      <c r="P19" s="63"/>
      <c r="Q19" s="10"/>
      <c r="R19" s="60"/>
      <c r="S19" s="10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I19" s="35"/>
      <c r="AJ19" s="35"/>
      <c r="AK19" s="35"/>
      <c r="AL19" s="35"/>
    </row>
    <row r="20" spans="1:38" ht="19.5" customHeight="1">
      <c r="A20" s="10"/>
      <c r="B20" s="170" t="s">
        <v>32</v>
      </c>
      <c r="C20" s="92" t="s">
        <v>57</v>
      </c>
      <c r="D20" s="93" t="s">
        <v>95</v>
      </c>
      <c r="E20" s="94"/>
      <c r="F20" s="93"/>
      <c r="G20" s="93"/>
      <c r="H20" s="95"/>
      <c r="I20" s="53" t="str">
        <f aca="true" t="shared" si="2" ref="I20:P20">TEXT(I17,I17)</f>
        <v>+</v>
      </c>
      <c r="J20" s="53" t="str">
        <f t="shared" si="2"/>
        <v>+</v>
      </c>
      <c r="K20" s="53" t="str">
        <f t="shared" si="2"/>
        <v>+</v>
      </c>
      <c r="L20" s="137" t="str">
        <f t="shared" si="2"/>
        <v>+</v>
      </c>
      <c r="M20" s="142" t="str">
        <f t="shared" si="2"/>
        <v>+</v>
      </c>
      <c r="N20" s="53" t="str">
        <f t="shared" si="2"/>
        <v>+</v>
      </c>
      <c r="O20" s="53" t="str">
        <f t="shared" si="2"/>
        <v>+</v>
      </c>
      <c r="P20" s="59" t="str">
        <f t="shared" si="2"/>
        <v>+</v>
      </c>
      <c r="Q20" s="10"/>
      <c r="R20" s="60"/>
      <c r="S20" s="1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I20" s="35"/>
      <c r="AJ20" s="35"/>
      <c r="AK20" s="35"/>
      <c r="AL20" s="35"/>
    </row>
    <row r="21" spans="1:38" ht="19.5" customHeight="1">
      <c r="A21" s="10"/>
      <c r="B21" s="170"/>
      <c r="C21" s="92"/>
      <c r="D21" s="163"/>
      <c r="E21" s="164"/>
      <c r="F21" s="93"/>
      <c r="G21" s="93"/>
      <c r="H21" s="95"/>
      <c r="I21" s="53"/>
      <c r="J21" s="53"/>
      <c r="K21" s="53"/>
      <c r="L21" s="137"/>
      <c r="M21" s="142"/>
      <c r="N21" s="53"/>
      <c r="O21" s="53"/>
      <c r="P21" s="59"/>
      <c r="Q21" s="10"/>
      <c r="R21" s="60"/>
      <c r="S21" s="10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I21" s="35"/>
      <c r="AJ21" s="35"/>
      <c r="AK21" s="35"/>
      <c r="AL21" s="35"/>
    </row>
    <row r="22" spans="1:38" ht="19.5" customHeight="1">
      <c r="A22" s="10"/>
      <c r="B22" s="170" t="s">
        <v>69</v>
      </c>
      <c r="C22" s="56" t="s">
        <v>76</v>
      </c>
      <c r="D22" s="64" t="s">
        <v>68</v>
      </c>
      <c r="E22" s="65" t="s">
        <v>36</v>
      </c>
      <c r="F22" s="93"/>
      <c r="G22" s="93"/>
      <c r="H22" s="95"/>
      <c r="I22" s="53" t="str">
        <f>TEXT(I17,I17)</f>
        <v>+</v>
      </c>
      <c r="J22" s="53" t="str">
        <f aca="true" t="shared" si="3" ref="J22:P22">TEXT(J17,J17)</f>
        <v>+</v>
      </c>
      <c r="K22" s="53" t="str">
        <f t="shared" si="3"/>
        <v>+</v>
      </c>
      <c r="L22" s="53" t="str">
        <f>TEXT(L17,L17)</f>
        <v>+</v>
      </c>
      <c r="M22" s="53" t="str">
        <f t="shared" si="3"/>
        <v>+</v>
      </c>
      <c r="N22" s="53" t="str">
        <f t="shared" si="3"/>
        <v>+</v>
      </c>
      <c r="O22" s="53" t="str">
        <f t="shared" si="3"/>
        <v>+</v>
      </c>
      <c r="P22" s="63" t="str">
        <f t="shared" si="3"/>
        <v>+</v>
      </c>
      <c r="Q22" s="10"/>
      <c r="R22" s="60"/>
      <c r="S22" s="10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I22" s="35"/>
      <c r="AJ22" s="35"/>
      <c r="AK22" s="35"/>
      <c r="AL22" s="35"/>
    </row>
    <row r="23" spans="1:38" s="162" customFormat="1" ht="19.5" customHeight="1" thickBot="1">
      <c r="A23" s="157"/>
      <c r="B23" s="170" t="s">
        <v>83</v>
      </c>
      <c r="C23" s="179" t="s">
        <v>79</v>
      </c>
      <c r="D23" s="126" t="s">
        <v>80</v>
      </c>
      <c r="E23" s="178">
        <v>1200</v>
      </c>
      <c r="F23" s="127" t="s">
        <v>67</v>
      </c>
      <c r="G23" s="57">
        <v>250</v>
      </c>
      <c r="H23" s="58" t="s">
        <v>81</v>
      </c>
      <c r="I23" s="180" t="str">
        <f>TEXT(I20,I20)</f>
        <v>+</v>
      </c>
      <c r="J23" s="47" t="str">
        <f aca="true" t="shared" si="4" ref="J23:P23">TEXT(J20,J20)</f>
        <v>+</v>
      </c>
      <c r="K23" s="47" t="str">
        <f t="shared" si="4"/>
        <v>+</v>
      </c>
      <c r="L23" s="47" t="str">
        <f t="shared" si="4"/>
        <v>+</v>
      </c>
      <c r="M23" s="47" t="str">
        <f t="shared" si="4"/>
        <v>+</v>
      </c>
      <c r="N23" s="47" t="str">
        <f t="shared" si="4"/>
        <v>+</v>
      </c>
      <c r="O23" s="47" t="str">
        <f t="shared" si="4"/>
        <v>+</v>
      </c>
      <c r="P23" s="63" t="str">
        <f t="shared" si="4"/>
        <v>+</v>
      </c>
      <c r="Q23" s="220" t="s">
        <v>87</v>
      </c>
      <c r="R23" s="221"/>
      <c r="S23" s="159"/>
      <c r="T23" s="160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0"/>
      <c r="AI23" s="160"/>
      <c r="AJ23" s="160"/>
      <c r="AK23" s="160"/>
      <c r="AL23" s="160"/>
    </row>
    <row r="24" spans="1:38" s="162" customFormat="1" ht="19.5" customHeight="1">
      <c r="A24" s="157"/>
      <c r="B24" s="170" t="s">
        <v>84</v>
      </c>
      <c r="C24" s="92" t="s">
        <v>75</v>
      </c>
      <c r="D24" s="181" t="s">
        <v>82</v>
      </c>
      <c r="E24" s="65" t="s">
        <v>36</v>
      </c>
      <c r="F24" s="93"/>
      <c r="G24" s="93"/>
      <c r="H24" s="95"/>
      <c r="I24" s="158" t="str">
        <f>TEXT(I20,I20)</f>
        <v>+</v>
      </c>
      <c r="J24" s="47" t="str">
        <f aca="true" t="shared" si="5" ref="J24:P24">TEXT(J20,J20)</f>
        <v>+</v>
      </c>
      <c r="K24" s="47" t="str">
        <f t="shared" si="5"/>
        <v>+</v>
      </c>
      <c r="L24" s="47" t="str">
        <f t="shared" si="5"/>
        <v>+</v>
      </c>
      <c r="M24" s="47" t="str">
        <f t="shared" si="5"/>
        <v>+</v>
      </c>
      <c r="N24" s="47" t="str">
        <f t="shared" si="5"/>
        <v>+</v>
      </c>
      <c r="O24" s="47" t="str">
        <f t="shared" si="5"/>
        <v>+</v>
      </c>
      <c r="P24" s="63" t="str">
        <f t="shared" si="5"/>
        <v>+</v>
      </c>
      <c r="Q24" s="157"/>
      <c r="R24" s="60"/>
      <c r="S24" s="159"/>
      <c r="T24" s="160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0"/>
      <c r="AI24" s="160"/>
      <c r="AJ24" s="160"/>
      <c r="AK24" s="160"/>
      <c r="AL24" s="160"/>
    </row>
    <row r="25" spans="1:38" ht="19.5" customHeight="1">
      <c r="A25" s="10"/>
      <c r="B25" s="170"/>
      <c r="C25" s="56"/>
      <c r="D25" s="64"/>
      <c r="E25" s="65"/>
      <c r="F25" s="93"/>
      <c r="G25" s="93"/>
      <c r="H25" s="95"/>
      <c r="I25" s="53"/>
      <c r="J25" s="53"/>
      <c r="K25" s="53"/>
      <c r="L25" s="53"/>
      <c r="M25" s="53"/>
      <c r="N25" s="53"/>
      <c r="O25" s="53"/>
      <c r="P25" s="63"/>
      <c r="Q25" s="10"/>
      <c r="R25" s="60"/>
      <c r="S25" s="10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I25" s="35"/>
      <c r="AJ25" s="35"/>
      <c r="AK25" s="35"/>
      <c r="AL25" s="35"/>
    </row>
    <row r="26" spans="1:38" ht="19.5" customHeight="1" thickBot="1">
      <c r="A26" s="10"/>
      <c r="B26" s="170" t="s">
        <v>70</v>
      </c>
      <c r="C26" s="56" t="s">
        <v>58</v>
      </c>
      <c r="D26" s="126" t="s">
        <v>88</v>
      </c>
      <c r="E26" s="128">
        <f>ROUND(M5,-1)</f>
        <v>0</v>
      </c>
      <c r="F26" s="127" t="s">
        <v>59</v>
      </c>
      <c r="G26" s="57">
        <f>100-E26/25</f>
        <v>100</v>
      </c>
      <c r="H26" s="58" t="s">
        <v>34</v>
      </c>
      <c r="I26" s="53" t="str">
        <f aca="true" t="shared" si="6" ref="I26:P26">TEXT(I17,I17)</f>
        <v>+</v>
      </c>
      <c r="J26" s="53" t="str">
        <f t="shared" si="6"/>
        <v>+</v>
      </c>
      <c r="K26" s="53" t="str">
        <f t="shared" si="6"/>
        <v>+</v>
      </c>
      <c r="L26" s="137" t="str">
        <f t="shared" si="6"/>
        <v>+</v>
      </c>
      <c r="M26" s="142" t="str">
        <f t="shared" si="6"/>
        <v>+</v>
      </c>
      <c r="N26" s="53" t="str">
        <f t="shared" si="6"/>
        <v>+</v>
      </c>
      <c r="O26" s="53" t="str">
        <f t="shared" si="6"/>
        <v>+</v>
      </c>
      <c r="P26" s="59" t="str">
        <f t="shared" si="6"/>
        <v>+</v>
      </c>
      <c r="Q26" s="10"/>
      <c r="R26" s="60"/>
      <c r="S26" s="61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I26" s="35"/>
      <c r="AJ26" s="35"/>
      <c r="AK26" s="35"/>
      <c r="AL26" s="35"/>
    </row>
    <row r="27" spans="1:38" ht="19.5" customHeight="1">
      <c r="A27" s="10"/>
      <c r="B27" s="170"/>
      <c r="C27" s="92" t="s">
        <v>71</v>
      </c>
      <c r="D27" s="126"/>
      <c r="E27" s="174"/>
      <c r="F27" s="127"/>
      <c r="G27" s="57"/>
      <c r="H27" s="58"/>
      <c r="I27" s="62"/>
      <c r="J27" s="62"/>
      <c r="K27" s="62"/>
      <c r="L27" s="134"/>
      <c r="M27" s="47"/>
      <c r="N27" s="62"/>
      <c r="O27" s="62"/>
      <c r="P27" s="63"/>
      <c r="Q27" s="10" t="s">
        <v>92</v>
      </c>
      <c r="R27" s="60"/>
      <c r="S27" s="55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I27" s="35"/>
      <c r="AJ27" s="35"/>
      <c r="AK27" s="35"/>
      <c r="AL27" s="35"/>
    </row>
    <row r="28" spans="1:38" ht="19.5" customHeight="1" thickBot="1">
      <c r="A28" s="10"/>
      <c r="B28" s="170" t="s">
        <v>72</v>
      </c>
      <c r="C28" s="171" t="s">
        <v>60</v>
      </c>
      <c r="D28" s="126" t="s">
        <v>44</v>
      </c>
      <c r="E28" s="129"/>
      <c r="F28" s="127" t="s">
        <v>33</v>
      </c>
      <c r="G28" s="57">
        <v>250</v>
      </c>
      <c r="H28" s="58" t="s">
        <v>34</v>
      </c>
      <c r="I28" s="53" t="str">
        <f>TEXT(I17,I17)</f>
        <v>+</v>
      </c>
      <c r="J28" s="53" t="str">
        <f>TEXT(J17,J17)</f>
        <v>+</v>
      </c>
      <c r="K28" s="53" t="str">
        <f>TEXT(K17,K17)</f>
        <v>+</v>
      </c>
      <c r="L28" s="137" t="str">
        <f>TEXT(L17,L17)</f>
        <v>+</v>
      </c>
      <c r="M28" s="142"/>
      <c r="N28" s="53"/>
      <c r="O28" s="53"/>
      <c r="P28" s="59"/>
      <c r="Q28" s="10"/>
      <c r="R28" s="60" t="s">
        <v>93</v>
      </c>
      <c r="S28" s="55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I28" s="35"/>
      <c r="AJ28" s="35"/>
      <c r="AK28" s="35"/>
      <c r="AL28" s="35"/>
    </row>
    <row r="29" spans="1:38" ht="19.5" customHeight="1">
      <c r="A29" s="10"/>
      <c r="B29" s="170"/>
      <c r="C29" s="56"/>
      <c r="D29" s="127"/>
      <c r="E29" s="174"/>
      <c r="F29" s="127"/>
      <c r="G29" s="57"/>
      <c r="H29" s="58"/>
      <c r="I29" s="62"/>
      <c r="J29" s="62"/>
      <c r="K29" s="62"/>
      <c r="L29" s="134"/>
      <c r="M29" s="47"/>
      <c r="N29" s="62"/>
      <c r="O29" s="62"/>
      <c r="P29" s="63"/>
      <c r="Q29" s="10"/>
      <c r="R29" s="10"/>
      <c r="S29" s="55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I29" s="35"/>
      <c r="AJ29" s="35"/>
      <c r="AK29" s="35"/>
      <c r="AL29" s="35"/>
    </row>
    <row r="30" spans="1:38" ht="19.5" customHeight="1">
      <c r="A30" s="10"/>
      <c r="B30" s="170" t="s">
        <v>73</v>
      </c>
      <c r="C30" s="56" t="s">
        <v>74</v>
      </c>
      <c r="D30" s="64" t="s">
        <v>35</v>
      </c>
      <c r="E30" s="65" t="s">
        <v>36</v>
      </c>
      <c r="F30" s="66"/>
      <c r="G30" s="67"/>
      <c r="H30" s="68"/>
      <c r="I30" s="53" t="str">
        <f aca="true" t="shared" si="7" ref="I30:P30">TEXT(I17,I17)</f>
        <v>+</v>
      </c>
      <c r="J30" s="53" t="str">
        <f t="shared" si="7"/>
        <v>+</v>
      </c>
      <c r="K30" s="53" t="str">
        <f t="shared" si="7"/>
        <v>+</v>
      </c>
      <c r="L30" s="137" t="str">
        <f t="shared" si="7"/>
        <v>+</v>
      </c>
      <c r="M30" s="142" t="str">
        <f t="shared" si="7"/>
        <v>+</v>
      </c>
      <c r="N30" s="53" t="str">
        <f t="shared" si="7"/>
        <v>+</v>
      </c>
      <c r="O30" s="53" t="str">
        <f t="shared" si="7"/>
        <v>+</v>
      </c>
      <c r="P30" s="59" t="str">
        <f t="shared" si="7"/>
        <v>+</v>
      </c>
      <c r="Q30" s="10" t="s">
        <v>90</v>
      </c>
      <c r="R30" s="60"/>
      <c r="S30" s="55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I30" s="35"/>
      <c r="AJ30" s="35"/>
      <c r="AK30" s="35"/>
      <c r="AL30" s="35"/>
    </row>
    <row r="31" spans="1:38" ht="19.5" customHeight="1">
      <c r="A31" s="10"/>
      <c r="B31" s="170"/>
      <c r="C31" s="56"/>
      <c r="D31" s="127"/>
      <c r="E31" s="175"/>
      <c r="F31" s="127"/>
      <c r="G31" s="57"/>
      <c r="H31" s="58"/>
      <c r="I31" s="53"/>
      <c r="J31" s="53"/>
      <c r="K31" s="53"/>
      <c r="L31" s="134"/>
      <c r="M31" s="142"/>
      <c r="N31" s="53"/>
      <c r="O31" s="53"/>
      <c r="P31" s="63"/>
      <c r="Q31" s="177" t="s">
        <v>77</v>
      </c>
      <c r="R31" s="60"/>
      <c r="S31" s="55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I31" s="35"/>
      <c r="AJ31" s="35"/>
      <c r="AK31" s="35"/>
      <c r="AL31" s="35"/>
    </row>
    <row r="32" spans="1:38" ht="19.5" customHeight="1">
      <c r="A32" s="10"/>
      <c r="B32" s="170"/>
      <c r="C32" s="172"/>
      <c r="D32" s="173"/>
      <c r="E32" s="176"/>
      <c r="F32" s="127"/>
      <c r="G32" s="57"/>
      <c r="H32" s="58"/>
      <c r="I32" s="69"/>
      <c r="J32" s="69"/>
      <c r="K32" s="69"/>
      <c r="L32" s="138"/>
      <c r="M32" s="143"/>
      <c r="N32" s="69"/>
      <c r="O32" s="69"/>
      <c r="P32" s="70"/>
      <c r="Q32" s="10" t="s">
        <v>61</v>
      </c>
      <c r="R32" s="150"/>
      <c r="S32" s="55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I32" s="35"/>
      <c r="AJ32" s="35"/>
      <c r="AK32" s="35"/>
      <c r="AL32" s="35"/>
    </row>
    <row r="33" spans="1:38" ht="21.75" customHeight="1" thickBot="1">
      <c r="A33" s="10"/>
      <c r="B33" s="212" t="s">
        <v>1</v>
      </c>
      <c r="C33" s="213"/>
      <c r="D33" s="214"/>
      <c r="E33" s="214"/>
      <c r="F33" s="214"/>
      <c r="G33" s="214"/>
      <c r="H33" s="215"/>
      <c r="I33" s="71"/>
      <c r="J33" s="71"/>
      <c r="K33" s="71"/>
      <c r="L33" s="139"/>
      <c r="M33" s="144"/>
      <c r="N33" s="71"/>
      <c r="O33" s="71"/>
      <c r="P33" s="72"/>
      <c r="Q33" s="10"/>
      <c r="R33" s="10" t="s">
        <v>62</v>
      </c>
      <c r="S33" s="10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I33" s="35"/>
      <c r="AJ33" s="35"/>
      <c r="AK33" s="35"/>
      <c r="AL33" s="35"/>
    </row>
    <row r="34" spans="1:38" ht="14.25" thickTop="1">
      <c r="A34" s="10"/>
      <c r="B34" s="10"/>
      <c r="C34" s="10"/>
      <c r="D34" s="73"/>
      <c r="E34" s="74"/>
      <c r="F34" s="10"/>
      <c r="G34" s="75"/>
      <c r="H34" s="73"/>
      <c r="I34" s="61"/>
      <c r="J34" s="61"/>
      <c r="K34" s="61"/>
      <c r="L34" s="10"/>
      <c r="M34" s="30"/>
      <c r="N34" s="10"/>
      <c r="O34" s="61"/>
      <c r="P34" s="61"/>
      <c r="Q34" s="151" t="s">
        <v>91</v>
      </c>
      <c r="R34" s="10"/>
      <c r="S34" s="10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I34" s="35"/>
      <c r="AJ34" s="35"/>
      <c r="AK34" s="35"/>
      <c r="AL34" s="35"/>
    </row>
    <row r="35" spans="1:38" ht="13.5">
      <c r="A35" s="10"/>
      <c r="B35" s="10"/>
      <c r="C35" s="10"/>
      <c r="D35" s="73"/>
      <c r="E35" s="74"/>
      <c r="F35" s="10"/>
      <c r="G35" s="75"/>
      <c r="H35" s="73"/>
      <c r="I35" s="61"/>
      <c r="J35" s="61"/>
      <c r="K35" s="61"/>
      <c r="L35" s="10"/>
      <c r="M35" s="30"/>
      <c r="N35" s="10"/>
      <c r="O35" s="61"/>
      <c r="P35" s="61"/>
      <c r="Q35" s="151" t="s">
        <v>63</v>
      </c>
      <c r="R35" s="10"/>
      <c r="S35" s="10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I35" s="35"/>
      <c r="AJ35" s="35"/>
      <c r="AK35" s="35"/>
      <c r="AL35" s="35"/>
    </row>
  </sheetData>
  <sheetProtection sheet="1"/>
  <mergeCells count="29">
    <mergeCell ref="Q23:R23"/>
    <mergeCell ref="H10:I10"/>
    <mergeCell ref="C4:C5"/>
    <mergeCell ref="G4:H4"/>
    <mergeCell ref="G5:H5"/>
    <mergeCell ref="D4:F4"/>
    <mergeCell ref="D5:F5"/>
    <mergeCell ref="D6:F6"/>
    <mergeCell ref="G6:H6"/>
    <mergeCell ref="D17:F17"/>
    <mergeCell ref="P3:R3"/>
    <mergeCell ref="D3:F3"/>
    <mergeCell ref="G3:H3"/>
    <mergeCell ref="I3:L3"/>
    <mergeCell ref="M3:O3"/>
    <mergeCell ref="B33:H33"/>
    <mergeCell ref="G12:H12"/>
    <mergeCell ref="G13:H13"/>
    <mergeCell ref="D14:E14"/>
    <mergeCell ref="G14:H14"/>
    <mergeCell ref="G15:H15"/>
    <mergeCell ref="G16:H16"/>
    <mergeCell ref="G17:H17"/>
    <mergeCell ref="C6:C7"/>
    <mergeCell ref="C8:C9"/>
    <mergeCell ref="D8:E9"/>
    <mergeCell ref="F8:F9"/>
    <mergeCell ref="G9:H9"/>
    <mergeCell ref="D7:F7"/>
  </mergeCells>
  <conditionalFormatting sqref="I33:P33">
    <cfRule type="cellIs" priority="8" dxfId="5" operator="equal" stopIfTrue="1">
      <formula>"実施"</formula>
    </cfRule>
  </conditionalFormatting>
  <conditionalFormatting sqref="I18:P22 I25:P32">
    <cfRule type="cellIs" priority="9" dxfId="0" operator="equal" stopIfTrue="1">
      <formula>"+"</formula>
    </cfRule>
  </conditionalFormatting>
  <conditionalFormatting sqref="R9">
    <cfRule type="cellIs" priority="12" dxfId="0" operator="equal" stopIfTrue="1">
      <formula>"男"</formula>
    </cfRule>
  </conditionalFormatting>
  <conditionalFormatting sqref="I24:P24">
    <cfRule type="cellIs" priority="1" dxfId="0" operator="equal" stopIfTrue="1">
      <formula>"+"</formula>
    </cfRule>
  </conditionalFormatting>
  <conditionalFormatting sqref="I23:P23">
    <cfRule type="cellIs" priority="2" dxfId="0" operator="equal" stopIfTrue="1">
      <formula>"+"</formula>
    </cfRule>
  </conditionalFormatting>
  <dataValidations count="3">
    <dataValidation type="list" allowBlank="1" showInputMessage="1" showErrorMessage="1" sqref="B33:H33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sqref="I14:P14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2020-01-16T00:31:34Z</cp:lastPrinted>
  <dcterms:created xsi:type="dcterms:W3CDTF">2009-01-12T12:15:40Z</dcterms:created>
  <dcterms:modified xsi:type="dcterms:W3CDTF">2021-10-29T09:12:40Z</dcterms:modified>
  <cp:category/>
  <cp:version/>
  <cp:contentType/>
  <cp:contentStatus/>
</cp:coreProperties>
</file>