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26" windowWidth="19320" windowHeight="10095" tabRatio="823" activeTab="0"/>
  </bookViews>
  <sheets>
    <sheet name="CDDP+GEM" sheetId="1" r:id="rId1"/>
  </sheets>
  <definedNames>
    <definedName name="_xlnm.Print_Area" localSheetId="0">'CDDP+GEM'!$A$1:$S$38</definedName>
    <definedName name="Z_5AF54F3A_B2B8_471F_9DC3_488F93E85E4A_.wvu.Cols" localSheetId="0" hidden="1">'CDDP+GEM'!$T:$IV</definedName>
    <definedName name="Z_5AF54F3A_B2B8_471F_9DC3_488F93E85E4A_.wvu.FilterData" localSheetId="0" hidden="1">'CDDP+GEM'!$M$4:$O$5</definedName>
    <definedName name="Z_5AF54F3A_B2B8_471F_9DC3_488F93E85E4A_.wvu.PrintArea" localSheetId="0" hidden="1">'CDDP+GEM'!$A$1:$S$38</definedName>
    <definedName name="Z_5AF54F3A_B2B8_471F_9DC3_488F93E85E4A_.wvu.Rows" localSheetId="0" hidden="1">'CDDP+GEM'!#REF!,'CDDP+GEM'!#REF!</definedName>
    <definedName name="Z_6FE1FD3C_2396_4D4A_9A08_E4DD022E692A_.wvu.Cols" localSheetId="0" hidden="1">'CDDP+GEM'!$T:$IV</definedName>
    <definedName name="Z_6FE1FD3C_2396_4D4A_9A08_E4DD022E692A_.wvu.FilterData" localSheetId="0" hidden="1">'CDDP+GEM'!$M$4:$O$5</definedName>
    <definedName name="Z_6FE1FD3C_2396_4D4A_9A08_E4DD022E692A_.wvu.PrintArea" localSheetId="0" hidden="1">'CDDP+GEM'!$A:$S</definedName>
    <definedName name="Z_6FE1FD3C_2396_4D4A_9A08_E4DD022E692A_.wvu.Rows" localSheetId="0" hidden="1">'CDDP+GEM'!#REF!,'CDDP+GEM'!#REF!</definedName>
  </definedNames>
  <calcPr fullCalcOnLoad="1"/>
</workbook>
</file>

<file path=xl/sharedStrings.xml><?xml version="1.0" encoding="utf-8"?>
<sst xmlns="http://schemas.openxmlformats.org/spreadsheetml/2006/main" count="147" uniqueCount="114">
  <si>
    <t>患者情報</t>
  </si>
  <si>
    <t>以上　末梢静脈より</t>
  </si>
  <si>
    <t>施行開始日</t>
  </si>
  <si>
    <t>&lt;&lt;DYTODAY&gt;&gt;</t>
  </si>
  <si>
    <t>投与方法</t>
  </si>
  <si>
    <t>計算投与量(mg/body)</t>
  </si>
  <si>
    <t>ID（外来）</t>
  </si>
  <si>
    <t>&lt;&lt;SYPID&gt;&gt;</t>
  </si>
  <si>
    <t>薬剤</t>
  </si>
  <si>
    <t>年齢</t>
  </si>
  <si>
    <t>患者名（カタカナ）</t>
  </si>
  <si>
    <t>&lt;&lt;ORIBP_KANA&gt;&gt;</t>
  </si>
  <si>
    <t>&lt;&lt;ORIBP_KANJI&gt;&gt;</t>
  </si>
  <si>
    <t>身長</t>
  </si>
  <si>
    <t>生年月日(西暦)</t>
  </si>
  <si>
    <t>&lt;&lt;ORIBP_BIRTHDAY&gt;&gt;</t>
  </si>
  <si>
    <t>&lt;&lt;ORIBP_SEX&gt;&gt;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</si>
  <si>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</si>
  <si>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</si>
  <si>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</si>
  <si>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</si>
  <si>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</si>
  <si>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</si>
  <si>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</si>
  <si>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</si>
  <si>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</si>
  <si>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</si>
  <si>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</si>
  <si>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</si>
  <si>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</si>
  <si>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</si>
  <si>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②</t>
  </si>
  <si>
    <t>30分      (点滴静注)</t>
  </si>
  <si>
    <t>ml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</si>
  <si>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</si>
  <si>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day</t>
  </si>
  <si>
    <t>hr</t>
  </si>
  <si>
    <t>&lt;&lt;SYAGE&gt;&gt;</t>
  </si>
  <si>
    <t>cm</t>
  </si>
  <si>
    <t>kg</t>
  </si>
  <si>
    <t>&lt;&lt;SYUSRNAME&gt;&gt;</t>
  </si>
  <si>
    <t>③</t>
  </si>
  <si>
    <t>ﾗｲﾝｷｰﾌﾟ   (点滴静注)</t>
  </si>
  <si>
    <t>CRTNN</t>
  </si>
  <si>
    <t>mg/dl</t>
  </si>
  <si>
    <t>ml/分</t>
  </si>
  <si>
    <t>男GFR</t>
  </si>
  <si>
    <t>女GFR</t>
  </si>
  <si>
    <t>+</t>
  </si>
  <si>
    <t>CDDP</t>
  </si>
  <si>
    <t>生食　　500ml</t>
  </si>
  <si>
    <t>ﾏﾝﾆｯﾄｰﾙ20%注　　300ml</t>
  </si>
  <si>
    <t>　　　　 （静注）</t>
  </si>
  <si>
    <t>60分      (点滴静注)</t>
  </si>
  <si>
    <t>120分  　 (点滴静注)</t>
  </si>
  <si>
    <t>ｼｽﾌﾟﾗﾁﾝ</t>
  </si>
  <si>
    <t>mg＋生食</t>
  </si>
  <si>
    <t>ｿﾙﾃﾞﾑ3A　　500ml</t>
  </si>
  <si>
    <t>2時間　 （点滴静脈）</t>
  </si>
  <si>
    <t>Ⅰ</t>
  </si>
  <si>
    <t>Ⅱ</t>
  </si>
  <si>
    <t>*Ｃｏｃｋｃｒｏｆｔ式使用</t>
  </si>
  <si>
    <t>day1</t>
  </si>
  <si>
    <t>day0</t>
  </si>
  <si>
    <t>GEM</t>
  </si>
  <si>
    <t>30分  　 (点滴静注)</t>
  </si>
  <si>
    <t>生食　　100ml</t>
  </si>
  <si>
    <t>day8</t>
  </si>
  <si>
    <r>
      <t>注射薬・指示処方箋(内科･外科:肺癌化学療法)</t>
    </r>
    <r>
      <rPr>
        <b/>
        <sz val="20"/>
        <color indexed="8"/>
        <rFont val="ＭＳ ゴシック"/>
        <family val="3"/>
      </rPr>
      <t>　</t>
    </r>
  </si>
  <si>
    <t>120分　   (点滴静注)</t>
  </si>
  <si>
    <t>ﾌﾟﾛｲﾒﾝﾄﾞ150mg＋生食100ml</t>
  </si>
  <si>
    <t>ﾗｲﾝ内ﾌﾗｯｼｭ用</t>
  </si>
  <si>
    <t>生食　　500ml　</t>
  </si>
  <si>
    <t>生食　　500ml + 硫酸Mg 20 ml</t>
  </si>
  <si>
    <t>ﾌﾛｾﾐﾄﾞ(20mg)　1/2A</t>
  </si>
  <si>
    <t>ｹﾞﾑｼﾀﾋﾞﾝ</t>
  </si>
  <si>
    <t>ﾗｲﾝｷｰﾌﾟ(点滴静注)</t>
  </si>
  <si>
    <t>5％Glu50ml（ライン内フラッシュ用）</t>
  </si>
  <si>
    <t xml:space="preserve"> 生食50ml</t>
  </si>
  <si>
    <t>1-62:ﾎﾟｰﾄﾗｰｻﾞ+ｼｽﾌﾟﾗﾁﾝ+ｹﾞﾑｼﾀﾋﾞﾝ療法(3週毎)</t>
  </si>
  <si>
    <t>1,8</t>
  </si>
  <si>
    <t>ﾈｼﾂﾑﾏﾌﾞ</t>
  </si>
  <si>
    <t>1,8</t>
  </si>
  <si>
    <t>(*)ﾎﾟｰﾄﾗｰｻﾞのみmg/kg</t>
  </si>
  <si>
    <t>ﾎﾟｰﾄﾗｰｻﾞ</t>
  </si>
  <si>
    <t>④</t>
  </si>
  <si>
    <t>⑤</t>
  </si>
  <si>
    <t>⑥</t>
  </si>
  <si>
    <t>⑦</t>
  </si>
  <si>
    <t>⑧</t>
  </si>
  <si>
    <t>⑨</t>
  </si>
  <si>
    <t>切除不能な進行・再発の扁平上皮非小細胞肺癌</t>
  </si>
  <si>
    <t>皮膚症状予防</t>
  </si>
  <si>
    <t xml:space="preserve"> ﾐﾉｻｲｸﾘﾝ塩酸塩錠</t>
  </si>
  <si>
    <t>保湿剤</t>
  </si>
  <si>
    <t>ﾛｰｼｮﾝ　適量</t>
  </si>
  <si>
    <t>ざ瘡様皮疹出現時用</t>
  </si>
  <si>
    <t>低Mg血症対策</t>
  </si>
  <si>
    <t>定期的に採血し</t>
  </si>
  <si>
    <t>モニタリング実施</t>
  </si>
  <si>
    <t>ｸﾞﾗﾆｾﾄﾛﾝ 3mg/50ml+ﾃﾞｷｻｰﾄ 6.6mg+ﾎﾟﾗﾗﾐﾝ 5mg</t>
  </si>
  <si>
    <t>⑩</t>
  </si>
  <si>
    <t>ﾍﾊﾟﾘﾝ類似物質軟膏or</t>
  </si>
  <si>
    <t>体幹：ｼﾞﾌﾙﾌﾟﾚﾄﾞﾅｰﾄ軟膏</t>
  </si>
  <si>
    <t>顔：ﾛｺｲﾄﾞｸﾘｰﾑ</t>
  </si>
  <si>
    <t>100mg/日　</t>
  </si>
  <si>
    <t>3ヶ月休薬か間欠投与</t>
  </si>
  <si>
    <t>mg＋5%Glu</t>
  </si>
  <si>
    <t>4時間以内に投与を開始</t>
  </si>
  <si>
    <t>ﾎﾟｰﾄﾗｰｻﾞは、調製後</t>
  </si>
  <si>
    <t>ﾊﾟﾛﾉｾﾄﾛﾝ 0.75mg/50ml+ﾃﾞｷｻｰﾄ 9.9mg+ﾎﾟﾗﾗﾐﾝ 5mg</t>
  </si>
  <si>
    <t>GEM+CDDP4ｺｰｽ後</t>
  </si>
  <si>
    <t>増悪なければ</t>
  </si>
  <si>
    <t>ﾎﾟｰﾄﾗｰｻﾞ単剤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</si>
</sst>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_);[Red]\(0.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ck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0" borderId="4" applyNumberFormat="0" applyAlignment="0" applyProtection="0"/>
    <xf numFmtId="0" fontId="13" fillId="0" borderId="0">
      <alignment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230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0" fontId="14" fillId="0" borderId="14" xfId="61" applyFont="1" applyFill="1" applyBorder="1" applyAlignment="1">
      <alignment horizontal="left"/>
      <protection/>
    </xf>
    <xf numFmtId="0" fontId="15" fillId="0" borderId="15" xfId="61" applyFont="1" applyFill="1" applyBorder="1" applyAlignment="1">
      <alignment horizontal="center"/>
      <protection/>
    </xf>
    <xf numFmtId="176" fontId="10" fillId="34" borderId="16" xfId="61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vertical="center"/>
    </xf>
    <xf numFmtId="0" fontId="17" fillId="33" borderId="0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 horizontal="center" vertical="center" shrinkToFit="1"/>
      <protection locked="0"/>
    </xf>
    <xf numFmtId="0" fontId="21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17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vertical="center"/>
    </xf>
    <xf numFmtId="9" fontId="26" fillId="34" borderId="17" xfId="0" applyNumberFormat="1" applyFont="1" applyFill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 shrinkToFit="1"/>
      <protection locked="0"/>
    </xf>
    <xf numFmtId="0" fontId="27" fillId="33" borderId="0" xfId="0" applyFont="1" applyFill="1" applyBorder="1" applyAlignment="1">
      <alignment vertical="center"/>
    </xf>
    <xf numFmtId="176" fontId="27" fillId="33" borderId="0" xfId="0" applyNumberFormat="1" applyFont="1" applyFill="1" applyBorder="1" applyAlignment="1">
      <alignment vertical="center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 shrinkToFit="1"/>
    </xf>
    <xf numFmtId="0" fontId="5" fillId="34" borderId="19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176" fontId="28" fillId="0" borderId="21" xfId="0" applyNumberFormat="1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0" fillId="0" borderId="17" xfId="0" applyFill="1" applyBorder="1" applyAlignment="1" applyProtection="1">
      <alignment vertical="center" shrinkToFit="1"/>
      <protection locked="0"/>
    </xf>
    <xf numFmtId="0" fontId="28" fillId="0" borderId="21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right" vertical="center"/>
      <protection locked="0"/>
    </xf>
    <xf numFmtId="0" fontId="5" fillId="0" borderId="22" xfId="0" applyFont="1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vertical="center" shrinkToFi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176" fontId="10" fillId="0" borderId="24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177" fontId="5" fillId="0" borderId="28" xfId="0" applyNumberFormat="1" applyFont="1" applyFill="1" applyBorder="1" applyAlignment="1">
      <alignment horizontal="right" vertical="center"/>
    </xf>
    <xf numFmtId="176" fontId="5" fillId="0" borderId="24" xfId="0" applyNumberFormat="1" applyFont="1" applyFill="1" applyBorder="1" applyAlignment="1">
      <alignment horizontal="right" vertical="center"/>
    </xf>
    <xf numFmtId="176" fontId="5" fillId="0" borderId="25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176" fontId="10" fillId="0" borderId="30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right" vertical="center"/>
    </xf>
    <xf numFmtId="176" fontId="1" fillId="33" borderId="31" xfId="0" applyNumberFormat="1" applyFont="1" applyFill="1" applyBorder="1" applyAlignment="1">
      <alignment vertical="center"/>
    </xf>
    <xf numFmtId="176" fontId="25" fillId="33" borderId="0" xfId="0" applyNumberFormat="1" applyFont="1" applyFill="1" applyBorder="1" applyAlignment="1">
      <alignment horizontal="center"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25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15" fillId="0" borderId="18" xfId="61" applyFont="1" applyFill="1" applyBorder="1" applyAlignment="1">
      <alignment horizontal="center"/>
      <protection/>
    </xf>
    <xf numFmtId="178" fontId="20" fillId="0" borderId="33" xfId="61" applyNumberFormat="1" applyFont="1" applyFill="1" applyBorder="1" applyAlignment="1">
      <alignment horizontal="center"/>
      <protection/>
    </xf>
    <xf numFmtId="0" fontId="0" fillId="0" borderId="14" xfId="0" applyFill="1" applyBorder="1" applyAlignment="1">
      <alignment vertical="center"/>
    </xf>
    <xf numFmtId="0" fontId="7" fillId="0" borderId="15" xfId="0" applyFont="1" applyFill="1" applyBorder="1" applyAlignment="1" applyProtection="1">
      <alignment vertical="center"/>
      <protection/>
    </xf>
    <xf numFmtId="177" fontId="0" fillId="0" borderId="16" xfId="0" applyNumberFormat="1" applyFill="1" applyBorder="1" applyAlignment="1">
      <alignment horizontal="right" vertical="center"/>
    </xf>
    <xf numFmtId="0" fontId="10" fillId="0" borderId="21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176" fontId="28" fillId="0" borderId="34" xfId="0" applyNumberFormat="1" applyFont="1" applyFill="1" applyBorder="1" applyAlignment="1" applyProtection="1">
      <alignment vertical="center"/>
      <protection locked="0"/>
    </xf>
    <xf numFmtId="179" fontId="5" fillId="34" borderId="35" xfId="0" applyNumberFormat="1" applyFont="1" applyFill="1" applyBorder="1" applyAlignment="1" applyProtection="1">
      <alignment horizontal="center" vertical="center" shrinkToFit="1"/>
      <protection locked="0"/>
    </xf>
    <xf numFmtId="9" fontId="26" fillId="34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5" fillId="34" borderId="36" xfId="0" applyFont="1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7" fillId="35" borderId="16" xfId="0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5" fillId="34" borderId="39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vertical="center" shrinkToFit="1"/>
      <protection locked="0"/>
    </xf>
    <xf numFmtId="177" fontId="28" fillId="0" borderId="34" xfId="0" applyNumberFormat="1" applyFont="1" applyFill="1" applyBorder="1" applyAlignment="1" applyProtection="1">
      <alignment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33" borderId="41" xfId="0" applyFill="1" applyBorder="1" applyAlignment="1">
      <alignment horizontal="center" vertical="center"/>
    </xf>
    <xf numFmtId="0" fontId="0" fillId="33" borderId="31" xfId="0" applyFill="1" applyBorder="1" applyAlignment="1">
      <alignment vertical="center"/>
    </xf>
    <xf numFmtId="0" fontId="5" fillId="0" borderId="42" xfId="0" applyFont="1" applyFill="1" applyBorder="1" applyAlignment="1" applyProtection="1">
      <alignment vertical="center" shrinkToFit="1"/>
      <protection locked="0"/>
    </xf>
    <xf numFmtId="0" fontId="5" fillId="0" borderId="43" xfId="0" applyFont="1" applyFill="1" applyBorder="1" applyAlignment="1" applyProtection="1">
      <alignment horizontal="left" vertical="center"/>
      <protection locked="0"/>
    </xf>
    <xf numFmtId="176" fontId="5" fillId="0" borderId="43" xfId="0" applyNumberFormat="1" applyFont="1" applyFill="1" applyBorder="1" applyAlignment="1" applyProtection="1">
      <alignment horizontal="left" vertical="center"/>
      <protection locked="0"/>
    </xf>
    <xf numFmtId="0" fontId="5" fillId="0" borderId="44" xfId="0" applyFont="1" applyFill="1" applyBorder="1" applyAlignment="1" applyProtection="1">
      <alignment horizontal="left" vertical="center"/>
      <protection locked="0"/>
    </xf>
    <xf numFmtId="0" fontId="5" fillId="0" borderId="45" xfId="0" applyFont="1" applyFill="1" applyBorder="1" applyAlignment="1" applyProtection="1">
      <alignment vertical="center" shrinkToFit="1"/>
      <protection locked="0"/>
    </xf>
    <xf numFmtId="0" fontId="5" fillId="0" borderId="46" xfId="0" applyFont="1" applyFill="1" applyBorder="1" applyAlignment="1" applyProtection="1">
      <alignment horizontal="left" vertical="center"/>
      <protection locked="0"/>
    </xf>
    <xf numFmtId="176" fontId="5" fillId="0" borderId="46" xfId="0" applyNumberFormat="1" applyFont="1" applyFill="1" applyBorder="1" applyAlignment="1" applyProtection="1">
      <alignment horizontal="left" vertical="center"/>
      <protection locked="0"/>
    </xf>
    <xf numFmtId="0" fontId="5" fillId="0" borderId="47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vertical="center" shrinkToFit="1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176" fontId="5" fillId="0" borderId="48" xfId="0" applyNumberFormat="1" applyFont="1" applyFill="1" applyBorder="1" applyAlignment="1" applyProtection="1">
      <alignment vertical="center"/>
      <protection locked="0"/>
    </xf>
    <xf numFmtId="0" fontId="5" fillId="0" borderId="48" xfId="0" applyFont="1" applyFill="1" applyBorder="1" applyAlignment="1" applyProtection="1">
      <alignment vertical="center"/>
      <protection locked="0"/>
    </xf>
    <xf numFmtId="0" fontId="5" fillId="0" borderId="48" xfId="0" applyFont="1" applyFill="1" applyBorder="1" applyAlignment="1" applyProtection="1">
      <alignment horizontal="right" vertical="center"/>
      <protection locked="0"/>
    </xf>
    <xf numFmtId="0" fontId="5" fillId="0" borderId="49" xfId="0" applyFont="1" applyFill="1" applyBorder="1" applyAlignment="1" applyProtection="1">
      <alignment vertical="center"/>
      <protection locked="0"/>
    </xf>
    <xf numFmtId="0" fontId="18" fillId="0" borderId="21" xfId="0" applyFont="1" applyBorder="1" applyAlignment="1" applyProtection="1">
      <alignment horizontal="center" vertical="center" shrinkToFit="1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 shrinkToFit="1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177" fontId="0" fillId="0" borderId="33" xfId="0" applyNumberFormat="1" applyFill="1" applyBorder="1" applyAlignment="1">
      <alignment horizontal="right" vertical="center"/>
    </xf>
    <xf numFmtId="0" fontId="7" fillId="35" borderId="51" xfId="0" applyFont="1" applyFill="1" applyBorder="1" applyAlignment="1" applyProtection="1">
      <alignment horizontal="center" vertical="center"/>
      <protection locked="0"/>
    </xf>
    <xf numFmtId="0" fontId="5" fillId="0" borderId="52" xfId="0" applyFont="1" applyFill="1" applyBorder="1" applyAlignment="1">
      <alignment horizontal="center" vertical="center" shrinkToFit="1"/>
    </xf>
    <xf numFmtId="0" fontId="0" fillId="0" borderId="37" xfId="0" applyFill="1" applyBorder="1" applyAlignment="1" applyProtection="1">
      <alignment horizontal="center" vertical="center"/>
      <protection locked="0"/>
    </xf>
    <xf numFmtId="176" fontId="25" fillId="33" borderId="0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0" fontId="0" fillId="36" borderId="0" xfId="0" applyFill="1" applyAlignment="1">
      <alignment vertical="center"/>
    </xf>
    <xf numFmtId="0" fontId="14" fillId="0" borderId="53" xfId="61" applyFont="1" applyFill="1" applyBorder="1" applyAlignment="1">
      <alignment horizontal="left"/>
      <protection/>
    </xf>
    <xf numFmtId="0" fontId="5" fillId="0" borderId="54" xfId="0" applyFont="1" applyFill="1" applyBorder="1" applyAlignment="1" applyProtection="1">
      <alignment horizontal="right" vertical="center"/>
      <protection locked="0"/>
    </xf>
    <xf numFmtId="0" fontId="5" fillId="0" borderId="54" xfId="0" applyFont="1" applyFill="1" applyBorder="1" applyAlignment="1">
      <alignment horizontal="right" vertical="center"/>
    </xf>
    <xf numFmtId="176" fontId="5" fillId="0" borderId="54" xfId="0" applyNumberFormat="1" applyFont="1" applyFill="1" applyBorder="1" applyAlignment="1">
      <alignment horizontal="right" vertical="center"/>
    </xf>
    <xf numFmtId="176" fontId="10" fillId="0" borderId="54" xfId="0" applyNumberFormat="1" applyFont="1" applyFill="1" applyBorder="1" applyAlignment="1">
      <alignment vertical="center" shrinkToFit="1"/>
    </xf>
    <xf numFmtId="0" fontId="5" fillId="0" borderId="10" xfId="0" applyFont="1" applyFill="1" applyBorder="1" applyAlignment="1" applyProtection="1">
      <alignment horizontal="right" vertical="center"/>
      <protection locked="0"/>
    </xf>
    <xf numFmtId="177" fontId="5" fillId="0" borderId="55" xfId="0" applyNumberFormat="1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right" vertical="center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179" fontId="5" fillId="33" borderId="31" xfId="0" applyNumberFormat="1" applyFont="1" applyFill="1" applyBorder="1" applyAlignment="1" applyProtection="1">
      <alignment horizontal="center" vertical="center" shrinkToFit="1"/>
      <protection locked="0"/>
    </xf>
    <xf numFmtId="9" fontId="26" fillId="33" borderId="31" xfId="0" applyNumberFormat="1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0" fillId="37" borderId="57" xfId="0" applyFill="1" applyBorder="1" applyAlignment="1">
      <alignment horizontal="center" vertical="center"/>
    </xf>
    <xf numFmtId="179" fontId="5" fillId="37" borderId="57" xfId="0" applyNumberFormat="1" applyFont="1" applyFill="1" applyBorder="1" applyAlignment="1" applyProtection="1">
      <alignment horizontal="center" vertical="center" shrinkToFit="1"/>
      <protection locked="0"/>
    </xf>
    <xf numFmtId="9" fontId="26" fillId="37" borderId="57" xfId="0" applyNumberFormat="1" applyFont="1" applyFill="1" applyBorder="1" applyAlignment="1" applyProtection="1">
      <alignment horizontal="center" vertical="center"/>
      <protection locked="0"/>
    </xf>
    <xf numFmtId="0" fontId="18" fillId="37" borderId="57" xfId="0" applyFont="1" applyFill="1" applyBorder="1" applyAlignment="1" applyProtection="1">
      <alignment horizontal="center" vertical="center" shrinkToFit="1"/>
      <protection locked="0"/>
    </xf>
    <xf numFmtId="0" fontId="0" fillId="37" borderId="57" xfId="0" applyFill="1" applyBorder="1" applyAlignment="1" applyProtection="1">
      <alignment horizontal="center" vertical="center"/>
      <protection locked="0"/>
    </xf>
    <xf numFmtId="0" fontId="5" fillId="37" borderId="57" xfId="0" applyFont="1" applyFill="1" applyBorder="1" applyAlignment="1" applyProtection="1">
      <alignment horizontal="center" vertical="center"/>
      <protection locked="0"/>
    </xf>
    <xf numFmtId="0" fontId="18" fillId="33" borderId="31" xfId="0" applyFont="1" applyFill="1" applyBorder="1" applyAlignment="1" applyProtection="1">
      <alignment vertical="center" shrinkToFit="1"/>
      <protection locked="0"/>
    </xf>
    <xf numFmtId="0" fontId="0" fillId="33" borderId="26" xfId="0" applyFill="1" applyBorder="1" applyAlignment="1">
      <alignment horizontal="center" vertical="center"/>
    </xf>
    <xf numFmtId="179" fontId="5" fillId="33" borderId="0" xfId="0" applyNumberFormat="1" applyFont="1" applyFill="1" applyBorder="1" applyAlignment="1" applyProtection="1">
      <alignment horizontal="center" vertical="center" shrinkToFit="1"/>
      <protection locked="0"/>
    </xf>
    <xf numFmtId="9" fontId="26" fillId="33" borderId="0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179" fontId="5" fillId="37" borderId="57" xfId="0" applyNumberFormat="1" applyFont="1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57" xfId="0" applyFill="1" applyBorder="1" applyAlignment="1" applyProtection="1">
      <alignment horizontal="left" vertical="center"/>
      <protection locked="0"/>
    </xf>
    <xf numFmtId="0" fontId="0" fillId="33" borderId="57" xfId="0" applyFill="1" applyBorder="1" applyAlignment="1">
      <alignment horizontal="left" vertical="center"/>
    </xf>
    <xf numFmtId="0" fontId="5" fillId="33" borderId="57" xfId="0" applyFont="1" applyFill="1" applyBorder="1" applyAlignment="1" applyProtection="1">
      <alignment horizontal="left" vertical="center"/>
      <protection locked="0"/>
    </xf>
    <xf numFmtId="0" fontId="0" fillId="37" borderId="57" xfId="0" applyFill="1" applyBorder="1" applyAlignment="1">
      <alignment vertical="center"/>
    </xf>
    <xf numFmtId="0" fontId="0" fillId="37" borderId="57" xfId="0" applyFill="1" applyBorder="1" applyAlignment="1" applyProtection="1">
      <alignment vertical="center"/>
      <protection locked="0"/>
    </xf>
    <xf numFmtId="0" fontId="10" fillId="34" borderId="35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0" borderId="35" xfId="0" applyFont="1" applyFill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0" borderId="46" xfId="0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10" fillId="0" borderId="60" xfId="0" applyFont="1" applyFill="1" applyBorder="1" applyAlignment="1" applyProtection="1">
      <alignment horizontal="left"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61" xfId="0" applyBorder="1" applyAlignment="1" applyProtection="1">
      <alignment vertical="center"/>
      <protection/>
    </xf>
    <xf numFmtId="0" fontId="10" fillId="0" borderId="45" xfId="0" applyFont="1" applyFill="1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0" fontId="0" fillId="0" borderId="62" xfId="0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0" fillId="0" borderId="40" xfId="0" applyBorder="1" applyAlignment="1">
      <alignment vertical="center"/>
    </xf>
    <xf numFmtId="0" fontId="7" fillId="0" borderId="35" xfId="0" applyFont="1" applyFill="1" applyBorder="1" applyAlignment="1" applyProtection="1">
      <alignment horizontal="left" vertical="center"/>
      <protection/>
    </xf>
    <xf numFmtId="0" fontId="0" fillId="0" borderId="21" xfId="0" applyFill="1" applyBorder="1" applyAlignment="1" applyProtection="1">
      <alignment horizontal="left" vertical="center"/>
      <protection/>
    </xf>
    <xf numFmtId="0" fontId="0" fillId="0" borderId="63" xfId="0" applyFill="1" applyBorder="1" applyAlignment="1" applyProtection="1">
      <alignment horizontal="left" vertical="center"/>
      <protection/>
    </xf>
    <xf numFmtId="0" fontId="10" fillId="0" borderId="64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61" xfId="0" applyBorder="1" applyAlignment="1">
      <alignment vertical="center"/>
    </xf>
    <xf numFmtId="14" fontId="8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7" fillId="0" borderId="65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14" fontId="16" fillId="0" borderId="15" xfId="0" applyNumberFormat="1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59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18" fillId="0" borderId="33" xfId="0" applyFont="1" applyFill="1" applyBorder="1" applyAlignment="1" applyProtection="1">
      <alignment horizontal="center" vertical="center" shrinkToFit="1"/>
      <protection/>
    </xf>
    <xf numFmtId="0" fontId="17" fillId="0" borderId="68" xfId="0" applyFont="1" applyFill="1" applyBorder="1" applyAlignment="1" applyProtection="1">
      <alignment horizontal="center" vertical="center" shrinkToFit="1"/>
      <protection/>
    </xf>
    <xf numFmtId="0" fontId="5" fillId="34" borderId="69" xfId="0" applyFont="1" applyFill="1" applyBorder="1" applyAlignment="1" applyProtection="1">
      <alignment vertical="center" shrinkToFit="1"/>
      <protection locked="0"/>
    </xf>
    <xf numFmtId="0" fontId="0" fillId="0" borderId="70" xfId="0" applyBorder="1" applyAlignment="1" applyProtection="1">
      <alignment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5" fillId="0" borderId="35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0" fontId="8" fillId="0" borderId="59" xfId="0" applyFont="1" applyFill="1" applyBorder="1" applyAlignment="1" applyProtection="1">
      <alignment vertical="center"/>
      <protection/>
    </xf>
    <xf numFmtId="0" fontId="10" fillId="34" borderId="72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60" xfId="0" applyFont="1" applyBorder="1" applyAlignment="1">
      <alignment vertical="center" shrinkToFit="1"/>
    </xf>
    <xf numFmtId="0" fontId="1" fillId="0" borderId="49" xfId="0" applyFont="1" applyBorder="1" applyAlignment="1">
      <alignment vertical="center" shrinkToFit="1"/>
    </xf>
    <xf numFmtId="0" fontId="12" fillId="0" borderId="35" xfId="0" applyFont="1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0" fillId="0" borderId="63" xfId="0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9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16</xdr:row>
      <xdr:rowOff>152400</xdr:rowOff>
    </xdr:from>
    <xdr:to>
      <xdr:col>21</xdr:col>
      <xdr:colOff>0</xdr:colOff>
      <xdr:row>16</xdr:row>
      <xdr:rowOff>152400</xdr:rowOff>
    </xdr:to>
    <xdr:sp>
      <xdr:nvSpPr>
        <xdr:cNvPr id="1" name="Line 9"/>
        <xdr:cNvSpPr>
          <a:spLocks/>
        </xdr:cNvSpPr>
      </xdr:nvSpPr>
      <xdr:spPr>
        <a:xfrm>
          <a:off x="10639425" y="3400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171450</xdr:rowOff>
    </xdr:from>
    <xdr:to>
      <xdr:col>21</xdr:col>
      <xdr:colOff>0</xdr:colOff>
      <xdr:row>29</xdr:row>
      <xdr:rowOff>171450</xdr:rowOff>
    </xdr:to>
    <xdr:sp>
      <xdr:nvSpPr>
        <xdr:cNvPr id="2" name="Line 10"/>
        <xdr:cNvSpPr>
          <a:spLocks/>
        </xdr:cNvSpPr>
      </xdr:nvSpPr>
      <xdr:spPr>
        <a:xfrm>
          <a:off x="10639425" y="6638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161925</xdr:rowOff>
    </xdr:from>
    <xdr:to>
      <xdr:col>21</xdr:col>
      <xdr:colOff>0</xdr:colOff>
      <xdr:row>33</xdr:row>
      <xdr:rowOff>161925</xdr:rowOff>
    </xdr:to>
    <xdr:sp>
      <xdr:nvSpPr>
        <xdr:cNvPr id="3" name="Line 11"/>
        <xdr:cNvSpPr>
          <a:spLocks/>
        </xdr:cNvSpPr>
      </xdr:nvSpPr>
      <xdr:spPr>
        <a:xfrm>
          <a:off x="10639425" y="7620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171450</xdr:rowOff>
    </xdr:from>
    <xdr:to>
      <xdr:col>21</xdr:col>
      <xdr:colOff>0</xdr:colOff>
      <xdr:row>34</xdr:row>
      <xdr:rowOff>171450</xdr:rowOff>
    </xdr:to>
    <xdr:sp>
      <xdr:nvSpPr>
        <xdr:cNvPr id="4" name="Line 12"/>
        <xdr:cNvSpPr>
          <a:spLocks/>
        </xdr:cNvSpPr>
      </xdr:nvSpPr>
      <xdr:spPr>
        <a:xfrm>
          <a:off x="10639425" y="7877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sp>
      <xdr:nvSpPr>
        <xdr:cNvPr id="5" name="Line 13"/>
        <xdr:cNvSpPr>
          <a:spLocks/>
        </xdr:cNvSpPr>
      </xdr:nvSpPr>
      <xdr:spPr>
        <a:xfrm>
          <a:off x="10639425" y="8201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sp>
      <xdr:nvSpPr>
        <xdr:cNvPr id="6" name="Line 14"/>
        <xdr:cNvSpPr>
          <a:spLocks/>
        </xdr:cNvSpPr>
      </xdr:nvSpPr>
      <xdr:spPr>
        <a:xfrm>
          <a:off x="10639425" y="8201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16</xdr:row>
      <xdr:rowOff>152400</xdr:rowOff>
    </xdr:from>
    <xdr:to>
      <xdr:col>21</xdr:col>
      <xdr:colOff>0</xdr:colOff>
      <xdr:row>16</xdr:row>
      <xdr:rowOff>152400</xdr:rowOff>
    </xdr:to>
    <xdr:sp>
      <xdr:nvSpPr>
        <xdr:cNvPr id="7" name="Line 15"/>
        <xdr:cNvSpPr>
          <a:spLocks/>
        </xdr:cNvSpPr>
      </xdr:nvSpPr>
      <xdr:spPr>
        <a:xfrm>
          <a:off x="10639425" y="3400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171450</xdr:rowOff>
    </xdr:from>
    <xdr:to>
      <xdr:col>21</xdr:col>
      <xdr:colOff>0</xdr:colOff>
      <xdr:row>29</xdr:row>
      <xdr:rowOff>171450</xdr:rowOff>
    </xdr:to>
    <xdr:sp>
      <xdr:nvSpPr>
        <xdr:cNvPr id="8" name="Line 16"/>
        <xdr:cNvSpPr>
          <a:spLocks/>
        </xdr:cNvSpPr>
      </xdr:nvSpPr>
      <xdr:spPr>
        <a:xfrm>
          <a:off x="10639425" y="6638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161925</xdr:rowOff>
    </xdr:from>
    <xdr:to>
      <xdr:col>21</xdr:col>
      <xdr:colOff>0</xdr:colOff>
      <xdr:row>33</xdr:row>
      <xdr:rowOff>161925</xdr:rowOff>
    </xdr:to>
    <xdr:sp>
      <xdr:nvSpPr>
        <xdr:cNvPr id="9" name="Line 17"/>
        <xdr:cNvSpPr>
          <a:spLocks/>
        </xdr:cNvSpPr>
      </xdr:nvSpPr>
      <xdr:spPr>
        <a:xfrm>
          <a:off x="10639425" y="7620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171450</xdr:rowOff>
    </xdr:from>
    <xdr:to>
      <xdr:col>21</xdr:col>
      <xdr:colOff>0</xdr:colOff>
      <xdr:row>34</xdr:row>
      <xdr:rowOff>171450</xdr:rowOff>
    </xdr:to>
    <xdr:sp>
      <xdr:nvSpPr>
        <xdr:cNvPr id="10" name="Line 18"/>
        <xdr:cNvSpPr>
          <a:spLocks/>
        </xdr:cNvSpPr>
      </xdr:nvSpPr>
      <xdr:spPr>
        <a:xfrm>
          <a:off x="10639425" y="7877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sp>
      <xdr:nvSpPr>
        <xdr:cNvPr id="11" name="Line 19"/>
        <xdr:cNvSpPr>
          <a:spLocks/>
        </xdr:cNvSpPr>
      </xdr:nvSpPr>
      <xdr:spPr>
        <a:xfrm>
          <a:off x="10639425" y="8201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sp>
      <xdr:nvSpPr>
        <xdr:cNvPr id="12" name="Line 20"/>
        <xdr:cNvSpPr>
          <a:spLocks/>
        </xdr:cNvSpPr>
      </xdr:nvSpPr>
      <xdr:spPr>
        <a:xfrm>
          <a:off x="10639425" y="8201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16</xdr:row>
      <xdr:rowOff>152400</xdr:rowOff>
    </xdr:from>
    <xdr:to>
      <xdr:col>21</xdr:col>
      <xdr:colOff>0</xdr:colOff>
      <xdr:row>16</xdr:row>
      <xdr:rowOff>152400</xdr:rowOff>
    </xdr:to>
    <xdr:sp>
      <xdr:nvSpPr>
        <xdr:cNvPr id="13" name="Line 21"/>
        <xdr:cNvSpPr>
          <a:spLocks/>
        </xdr:cNvSpPr>
      </xdr:nvSpPr>
      <xdr:spPr>
        <a:xfrm>
          <a:off x="10639425" y="3400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171450</xdr:rowOff>
    </xdr:from>
    <xdr:to>
      <xdr:col>21</xdr:col>
      <xdr:colOff>0</xdr:colOff>
      <xdr:row>29</xdr:row>
      <xdr:rowOff>171450</xdr:rowOff>
    </xdr:to>
    <xdr:sp>
      <xdr:nvSpPr>
        <xdr:cNvPr id="14" name="Line 22"/>
        <xdr:cNvSpPr>
          <a:spLocks/>
        </xdr:cNvSpPr>
      </xdr:nvSpPr>
      <xdr:spPr>
        <a:xfrm>
          <a:off x="10639425" y="6638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161925</xdr:rowOff>
    </xdr:from>
    <xdr:to>
      <xdr:col>21</xdr:col>
      <xdr:colOff>0</xdr:colOff>
      <xdr:row>33</xdr:row>
      <xdr:rowOff>161925</xdr:rowOff>
    </xdr:to>
    <xdr:sp>
      <xdr:nvSpPr>
        <xdr:cNvPr id="15" name="Line 23"/>
        <xdr:cNvSpPr>
          <a:spLocks/>
        </xdr:cNvSpPr>
      </xdr:nvSpPr>
      <xdr:spPr>
        <a:xfrm>
          <a:off x="10639425" y="7620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171450</xdr:rowOff>
    </xdr:from>
    <xdr:to>
      <xdr:col>21</xdr:col>
      <xdr:colOff>0</xdr:colOff>
      <xdr:row>34</xdr:row>
      <xdr:rowOff>171450</xdr:rowOff>
    </xdr:to>
    <xdr:sp>
      <xdr:nvSpPr>
        <xdr:cNvPr id="16" name="Line 24"/>
        <xdr:cNvSpPr>
          <a:spLocks/>
        </xdr:cNvSpPr>
      </xdr:nvSpPr>
      <xdr:spPr>
        <a:xfrm>
          <a:off x="10639425" y="7877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sp>
      <xdr:nvSpPr>
        <xdr:cNvPr id="17" name="Line 25"/>
        <xdr:cNvSpPr>
          <a:spLocks/>
        </xdr:cNvSpPr>
      </xdr:nvSpPr>
      <xdr:spPr>
        <a:xfrm>
          <a:off x="10639425" y="8201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sp>
      <xdr:nvSpPr>
        <xdr:cNvPr id="18" name="Line 26"/>
        <xdr:cNvSpPr>
          <a:spLocks/>
        </xdr:cNvSpPr>
      </xdr:nvSpPr>
      <xdr:spPr>
        <a:xfrm>
          <a:off x="10639425" y="8201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16</xdr:row>
      <xdr:rowOff>152400</xdr:rowOff>
    </xdr:from>
    <xdr:to>
      <xdr:col>21</xdr:col>
      <xdr:colOff>0</xdr:colOff>
      <xdr:row>16</xdr:row>
      <xdr:rowOff>152400</xdr:rowOff>
    </xdr:to>
    <xdr:sp>
      <xdr:nvSpPr>
        <xdr:cNvPr id="19" name="Line 27"/>
        <xdr:cNvSpPr>
          <a:spLocks/>
        </xdr:cNvSpPr>
      </xdr:nvSpPr>
      <xdr:spPr>
        <a:xfrm>
          <a:off x="10639425" y="3400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171450</xdr:rowOff>
    </xdr:from>
    <xdr:to>
      <xdr:col>21</xdr:col>
      <xdr:colOff>0</xdr:colOff>
      <xdr:row>29</xdr:row>
      <xdr:rowOff>171450</xdr:rowOff>
    </xdr:to>
    <xdr:sp>
      <xdr:nvSpPr>
        <xdr:cNvPr id="20" name="Line 28"/>
        <xdr:cNvSpPr>
          <a:spLocks/>
        </xdr:cNvSpPr>
      </xdr:nvSpPr>
      <xdr:spPr>
        <a:xfrm>
          <a:off x="10639425" y="6638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161925</xdr:rowOff>
    </xdr:from>
    <xdr:to>
      <xdr:col>21</xdr:col>
      <xdr:colOff>0</xdr:colOff>
      <xdr:row>33</xdr:row>
      <xdr:rowOff>161925</xdr:rowOff>
    </xdr:to>
    <xdr:sp>
      <xdr:nvSpPr>
        <xdr:cNvPr id="21" name="Line 29"/>
        <xdr:cNvSpPr>
          <a:spLocks/>
        </xdr:cNvSpPr>
      </xdr:nvSpPr>
      <xdr:spPr>
        <a:xfrm>
          <a:off x="10639425" y="7620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171450</xdr:rowOff>
    </xdr:from>
    <xdr:to>
      <xdr:col>21</xdr:col>
      <xdr:colOff>0</xdr:colOff>
      <xdr:row>34</xdr:row>
      <xdr:rowOff>171450</xdr:rowOff>
    </xdr:to>
    <xdr:sp>
      <xdr:nvSpPr>
        <xdr:cNvPr id="22" name="Line 30"/>
        <xdr:cNvSpPr>
          <a:spLocks/>
        </xdr:cNvSpPr>
      </xdr:nvSpPr>
      <xdr:spPr>
        <a:xfrm>
          <a:off x="10639425" y="7877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sp>
      <xdr:nvSpPr>
        <xdr:cNvPr id="23" name="Line 31"/>
        <xdr:cNvSpPr>
          <a:spLocks/>
        </xdr:cNvSpPr>
      </xdr:nvSpPr>
      <xdr:spPr>
        <a:xfrm>
          <a:off x="10639425" y="8201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sp>
      <xdr:nvSpPr>
        <xdr:cNvPr id="24" name="Line 32"/>
        <xdr:cNvSpPr>
          <a:spLocks/>
        </xdr:cNvSpPr>
      </xdr:nvSpPr>
      <xdr:spPr>
        <a:xfrm>
          <a:off x="10639425" y="8201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16</xdr:row>
      <xdr:rowOff>152400</xdr:rowOff>
    </xdr:from>
    <xdr:to>
      <xdr:col>21</xdr:col>
      <xdr:colOff>0</xdr:colOff>
      <xdr:row>16</xdr:row>
      <xdr:rowOff>152400</xdr:rowOff>
    </xdr:to>
    <xdr:sp>
      <xdr:nvSpPr>
        <xdr:cNvPr id="25" name="Line 33"/>
        <xdr:cNvSpPr>
          <a:spLocks/>
        </xdr:cNvSpPr>
      </xdr:nvSpPr>
      <xdr:spPr>
        <a:xfrm>
          <a:off x="10639425" y="3400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171450</xdr:rowOff>
    </xdr:from>
    <xdr:to>
      <xdr:col>21</xdr:col>
      <xdr:colOff>0</xdr:colOff>
      <xdr:row>29</xdr:row>
      <xdr:rowOff>171450</xdr:rowOff>
    </xdr:to>
    <xdr:sp>
      <xdr:nvSpPr>
        <xdr:cNvPr id="26" name="Line 34"/>
        <xdr:cNvSpPr>
          <a:spLocks/>
        </xdr:cNvSpPr>
      </xdr:nvSpPr>
      <xdr:spPr>
        <a:xfrm>
          <a:off x="10639425" y="6638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161925</xdr:rowOff>
    </xdr:from>
    <xdr:to>
      <xdr:col>21</xdr:col>
      <xdr:colOff>0</xdr:colOff>
      <xdr:row>33</xdr:row>
      <xdr:rowOff>161925</xdr:rowOff>
    </xdr:to>
    <xdr:sp>
      <xdr:nvSpPr>
        <xdr:cNvPr id="27" name="Line 35"/>
        <xdr:cNvSpPr>
          <a:spLocks/>
        </xdr:cNvSpPr>
      </xdr:nvSpPr>
      <xdr:spPr>
        <a:xfrm>
          <a:off x="10639425" y="7620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171450</xdr:rowOff>
    </xdr:from>
    <xdr:to>
      <xdr:col>21</xdr:col>
      <xdr:colOff>0</xdr:colOff>
      <xdr:row>34</xdr:row>
      <xdr:rowOff>171450</xdr:rowOff>
    </xdr:to>
    <xdr:sp>
      <xdr:nvSpPr>
        <xdr:cNvPr id="28" name="Line 36"/>
        <xdr:cNvSpPr>
          <a:spLocks/>
        </xdr:cNvSpPr>
      </xdr:nvSpPr>
      <xdr:spPr>
        <a:xfrm>
          <a:off x="10639425" y="7877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sp>
      <xdr:nvSpPr>
        <xdr:cNvPr id="29" name="Line 37"/>
        <xdr:cNvSpPr>
          <a:spLocks/>
        </xdr:cNvSpPr>
      </xdr:nvSpPr>
      <xdr:spPr>
        <a:xfrm>
          <a:off x="10639425" y="8201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sp>
      <xdr:nvSpPr>
        <xdr:cNvPr id="30" name="Line 38"/>
        <xdr:cNvSpPr>
          <a:spLocks/>
        </xdr:cNvSpPr>
      </xdr:nvSpPr>
      <xdr:spPr>
        <a:xfrm>
          <a:off x="10639425" y="8201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152400</xdr:rowOff>
    </xdr:from>
    <xdr:to>
      <xdr:col>21</xdr:col>
      <xdr:colOff>0</xdr:colOff>
      <xdr:row>24</xdr:row>
      <xdr:rowOff>152400</xdr:rowOff>
    </xdr:to>
    <xdr:sp>
      <xdr:nvSpPr>
        <xdr:cNvPr id="31" name="Line 9"/>
        <xdr:cNvSpPr>
          <a:spLocks/>
        </xdr:cNvSpPr>
      </xdr:nvSpPr>
      <xdr:spPr>
        <a:xfrm>
          <a:off x="10639425" y="5381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152400</xdr:rowOff>
    </xdr:from>
    <xdr:to>
      <xdr:col>21</xdr:col>
      <xdr:colOff>0</xdr:colOff>
      <xdr:row>24</xdr:row>
      <xdr:rowOff>152400</xdr:rowOff>
    </xdr:to>
    <xdr:sp>
      <xdr:nvSpPr>
        <xdr:cNvPr id="32" name="Line 15"/>
        <xdr:cNvSpPr>
          <a:spLocks/>
        </xdr:cNvSpPr>
      </xdr:nvSpPr>
      <xdr:spPr>
        <a:xfrm>
          <a:off x="10639425" y="5381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152400</xdr:rowOff>
    </xdr:from>
    <xdr:to>
      <xdr:col>21</xdr:col>
      <xdr:colOff>0</xdr:colOff>
      <xdr:row>24</xdr:row>
      <xdr:rowOff>152400</xdr:rowOff>
    </xdr:to>
    <xdr:sp>
      <xdr:nvSpPr>
        <xdr:cNvPr id="33" name="Line 21"/>
        <xdr:cNvSpPr>
          <a:spLocks/>
        </xdr:cNvSpPr>
      </xdr:nvSpPr>
      <xdr:spPr>
        <a:xfrm>
          <a:off x="10639425" y="5381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152400</xdr:rowOff>
    </xdr:from>
    <xdr:to>
      <xdr:col>21</xdr:col>
      <xdr:colOff>0</xdr:colOff>
      <xdr:row>24</xdr:row>
      <xdr:rowOff>152400</xdr:rowOff>
    </xdr:to>
    <xdr:sp>
      <xdr:nvSpPr>
        <xdr:cNvPr id="34" name="Line 27"/>
        <xdr:cNvSpPr>
          <a:spLocks/>
        </xdr:cNvSpPr>
      </xdr:nvSpPr>
      <xdr:spPr>
        <a:xfrm>
          <a:off x="10639425" y="5381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152400</xdr:rowOff>
    </xdr:from>
    <xdr:to>
      <xdr:col>21</xdr:col>
      <xdr:colOff>0</xdr:colOff>
      <xdr:row>24</xdr:row>
      <xdr:rowOff>152400</xdr:rowOff>
    </xdr:to>
    <xdr:sp>
      <xdr:nvSpPr>
        <xdr:cNvPr id="35" name="Line 33"/>
        <xdr:cNvSpPr>
          <a:spLocks/>
        </xdr:cNvSpPr>
      </xdr:nvSpPr>
      <xdr:spPr>
        <a:xfrm>
          <a:off x="10639425" y="5381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8"/>
  <sheetViews>
    <sheetView tabSelected="1" zoomScalePageLayoutView="0" workbookViewId="0" topLeftCell="A1">
      <selection activeCell="A1" sqref="A1"/>
    </sheetView>
  </sheetViews>
  <sheetFormatPr defaultColWidth="0" defaultRowHeight="0" customHeight="1" zeroHeight="1"/>
  <cols>
    <col min="1" max="1" width="1.421875" style="35" customWidth="1"/>
    <col min="2" max="2" width="2.8515625" style="35" customWidth="1"/>
    <col min="3" max="3" width="20.57421875" style="35" customWidth="1"/>
    <col min="4" max="4" width="10.421875" style="35" customWidth="1"/>
    <col min="5" max="5" width="9.00390625" style="63" customWidth="1"/>
    <col min="6" max="6" width="10.00390625" style="35" customWidth="1"/>
    <col min="7" max="7" width="6.421875" style="64" customWidth="1"/>
    <col min="8" max="8" width="10.57421875" style="35" customWidth="1"/>
    <col min="9" max="12" width="8.140625" style="35" customWidth="1"/>
    <col min="13" max="13" width="7.57421875" style="35" customWidth="1"/>
    <col min="14" max="16" width="8.140625" style="35" customWidth="1"/>
    <col min="17" max="18" width="8.57421875" style="35" customWidth="1"/>
    <col min="19" max="19" width="6.57421875" style="35" customWidth="1"/>
    <col min="20" max="20" width="3.7109375" style="33" hidden="1" customWidth="1"/>
    <col min="21" max="21" width="3.8515625" style="34" hidden="1" customWidth="1"/>
    <col min="22" max="22" width="4.7109375" style="33" hidden="1" customWidth="1"/>
    <col min="23" max="24" width="3.421875" style="33" hidden="1" customWidth="1"/>
    <col min="25" max="25" width="5.28125" style="33" hidden="1" customWidth="1"/>
    <col min="26" max="26" width="3.8515625" style="33" hidden="1" customWidth="1"/>
    <col min="27" max="27" width="5.28125" style="33" hidden="1" customWidth="1"/>
    <col min="28" max="28" width="4.7109375" style="33" hidden="1" customWidth="1"/>
    <col min="29" max="33" width="5.28125" style="33" hidden="1" customWidth="1"/>
    <col min="34" max="34" width="4.28125" style="33" hidden="1" customWidth="1"/>
    <col min="35" max="16384" width="0" style="35" hidden="1" customWidth="1"/>
  </cols>
  <sheetData>
    <row r="1" spans="1:34" ht="24">
      <c r="A1" s="1"/>
      <c r="B1" s="2" t="s">
        <v>68</v>
      </c>
      <c r="C1" s="137"/>
      <c r="D1" s="3"/>
      <c r="E1" s="4"/>
      <c r="F1" s="5"/>
      <c r="G1" s="6"/>
      <c r="H1" s="5"/>
      <c r="I1" s="1"/>
      <c r="J1" s="7" t="s">
        <v>79</v>
      </c>
      <c r="K1" s="137"/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6.75" customHeight="1">
      <c r="A2" s="10"/>
      <c r="B2" s="10"/>
      <c r="C2" s="11"/>
      <c r="D2" s="12"/>
      <c r="E2" s="13"/>
      <c r="F2" s="14"/>
      <c r="G2" s="15"/>
      <c r="H2" s="14"/>
      <c r="I2" s="16"/>
      <c r="J2" s="10" t="s">
        <v>83</v>
      </c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93" t="s">
        <v>2</v>
      </c>
      <c r="D3" s="199" t="s">
        <v>3</v>
      </c>
      <c r="E3" s="182"/>
      <c r="F3" s="200"/>
      <c r="G3" s="183"/>
      <c r="H3" s="184"/>
      <c r="I3" s="201" t="s">
        <v>4</v>
      </c>
      <c r="J3" s="202"/>
      <c r="K3" s="202"/>
      <c r="L3" s="203"/>
      <c r="M3" s="204" t="s">
        <v>5</v>
      </c>
      <c r="N3" s="205"/>
      <c r="O3" s="206"/>
      <c r="P3" s="196" t="s">
        <v>0</v>
      </c>
      <c r="Q3" s="197"/>
      <c r="R3" s="198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81" t="s">
        <v>6</v>
      </c>
      <c r="D4" s="185" t="s">
        <v>7</v>
      </c>
      <c r="E4" s="186"/>
      <c r="F4" s="187"/>
      <c r="G4" s="183"/>
      <c r="H4" s="184"/>
      <c r="I4" s="18" t="s">
        <v>8</v>
      </c>
      <c r="J4" s="19" t="s">
        <v>34</v>
      </c>
      <c r="K4" s="19" t="s">
        <v>35</v>
      </c>
      <c r="L4" s="20" t="s">
        <v>36</v>
      </c>
      <c r="M4" s="21">
        <v>1</v>
      </c>
      <c r="N4" s="22">
        <v>0.8</v>
      </c>
      <c r="O4" s="23">
        <v>0.6</v>
      </c>
      <c r="P4" s="88" t="s">
        <v>9</v>
      </c>
      <c r="Q4" s="133" t="s">
        <v>37</v>
      </c>
      <c r="R4" s="132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182"/>
      <c r="D5" s="188"/>
      <c r="E5" s="189"/>
      <c r="F5" s="190"/>
      <c r="G5" s="183"/>
      <c r="H5" s="184"/>
      <c r="I5" s="68" t="s">
        <v>64</v>
      </c>
      <c r="J5" s="69">
        <v>1250</v>
      </c>
      <c r="K5" s="69" t="s">
        <v>80</v>
      </c>
      <c r="L5" s="70">
        <v>0.5</v>
      </c>
      <c r="M5" s="73">
        <f>R8*J5</f>
        <v>0</v>
      </c>
      <c r="N5" s="74">
        <f>M5*0.8</f>
        <v>0</v>
      </c>
      <c r="O5" s="75">
        <f>M5*0.6</f>
        <v>0</v>
      </c>
      <c r="P5" s="35" t="s">
        <v>43</v>
      </c>
      <c r="Q5" s="89" t="s">
        <v>44</v>
      </c>
      <c r="R5" s="104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Bot="1" thickTop="1">
      <c r="A6" s="10"/>
      <c r="B6" s="10"/>
      <c r="C6" s="181" t="s">
        <v>10</v>
      </c>
      <c r="D6" s="227" t="s">
        <v>11</v>
      </c>
      <c r="E6" s="228"/>
      <c r="F6" s="229"/>
      <c r="G6" s="183"/>
      <c r="H6" s="184"/>
      <c r="I6" s="71"/>
      <c r="J6" s="110"/>
      <c r="K6" s="71"/>
      <c r="L6" s="71"/>
      <c r="M6" s="71"/>
      <c r="N6" s="71"/>
      <c r="O6" s="72"/>
      <c r="P6" s="24" t="s">
        <v>13</v>
      </c>
      <c r="Q6" s="25" t="s">
        <v>38</v>
      </c>
      <c r="R6" s="26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 thickBot="1">
      <c r="A7" s="10"/>
      <c r="B7" s="10"/>
      <c r="C7" s="182"/>
      <c r="D7" s="193" t="s">
        <v>12</v>
      </c>
      <c r="E7" s="194"/>
      <c r="F7" s="195"/>
      <c r="G7" s="79"/>
      <c r="H7" s="111"/>
      <c r="I7" s="80" t="s">
        <v>49</v>
      </c>
      <c r="J7" s="143">
        <v>75</v>
      </c>
      <c r="K7" s="81">
        <v>1</v>
      </c>
      <c r="L7" s="70">
        <v>2</v>
      </c>
      <c r="M7" s="73">
        <f>R8*J7</f>
        <v>0</v>
      </c>
      <c r="N7" s="74">
        <f>M7*0.8</f>
        <v>0</v>
      </c>
      <c r="O7" s="75">
        <f>M7*0.6</f>
        <v>0</v>
      </c>
      <c r="P7" s="24" t="s">
        <v>17</v>
      </c>
      <c r="Q7" s="25" t="s">
        <v>39</v>
      </c>
      <c r="R7" s="26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 thickBot="1">
      <c r="A8" s="10"/>
      <c r="B8" s="10"/>
      <c r="C8" s="181" t="s">
        <v>14</v>
      </c>
      <c r="D8" s="207" t="s">
        <v>15</v>
      </c>
      <c r="E8" s="208"/>
      <c r="F8" s="211" t="s">
        <v>16</v>
      </c>
      <c r="G8" s="79"/>
      <c r="H8" s="103"/>
      <c r="I8" s="142" t="s">
        <v>81</v>
      </c>
      <c r="J8" s="139">
        <v>800</v>
      </c>
      <c r="K8" s="140" t="s">
        <v>82</v>
      </c>
      <c r="L8" s="145">
        <v>1</v>
      </c>
      <c r="M8" s="144">
        <v>800</v>
      </c>
      <c r="N8" s="141">
        <v>600</v>
      </c>
      <c r="O8" s="141">
        <v>400</v>
      </c>
      <c r="P8" s="138" t="s">
        <v>18</v>
      </c>
      <c r="Q8" s="90" t="s">
        <v>19</v>
      </c>
      <c r="R8" s="91">
        <f>POWER(R7,0.425)*POWER(R6,0.725)*71.84/10000</f>
        <v>0</v>
      </c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 thickTop="1">
      <c r="A9" s="10"/>
      <c r="B9" s="10"/>
      <c r="C9" s="221"/>
      <c r="D9" s="209"/>
      <c r="E9" s="209"/>
      <c r="F9" s="212"/>
      <c r="G9" s="183"/>
      <c r="H9" s="184"/>
      <c r="I9" s="30" t="s">
        <v>21</v>
      </c>
      <c r="J9" s="66"/>
      <c r="K9" s="67"/>
      <c r="L9" s="66"/>
      <c r="M9" s="76"/>
      <c r="N9" s="77"/>
      <c r="O9" s="78"/>
      <c r="P9" s="92" t="s">
        <v>46</v>
      </c>
      <c r="Q9" s="89" t="s">
        <v>45</v>
      </c>
      <c r="R9" s="94" t="e">
        <f>((140-R4)*R7/R5/72)</f>
        <v>#DIV/0!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5.75" customHeight="1" thickBot="1" thickTop="1">
      <c r="A10" s="10"/>
      <c r="B10" s="10"/>
      <c r="C10" s="27"/>
      <c r="D10" s="28"/>
      <c r="E10" s="28"/>
      <c r="F10" s="29"/>
      <c r="G10" s="183"/>
      <c r="H10" s="210"/>
      <c r="I10" s="30" t="s">
        <v>20</v>
      </c>
      <c r="J10" s="10"/>
      <c r="K10" s="10"/>
      <c r="L10" s="10"/>
      <c r="M10" s="10"/>
      <c r="N10" s="30" t="s">
        <v>61</v>
      </c>
      <c r="O10" s="10"/>
      <c r="P10" s="164" t="s">
        <v>47</v>
      </c>
      <c r="Q10" s="165" t="s">
        <v>45</v>
      </c>
      <c r="R10" s="131" t="e">
        <f>((140-R4)*R7*0.85/R5/72)</f>
        <v>#DIV/0!</v>
      </c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6" ht="15.75" customHeight="1" thickTop="1">
      <c r="A11" s="10"/>
      <c r="B11" s="31"/>
      <c r="C11" s="166" t="s">
        <v>91</v>
      </c>
      <c r="D11" s="135"/>
      <c r="E11" s="136"/>
      <c r="F11" s="82"/>
      <c r="G11" s="216" t="s">
        <v>22</v>
      </c>
      <c r="H11" s="217"/>
      <c r="I11" s="222">
        <v>1</v>
      </c>
      <c r="J11" s="173"/>
      <c r="K11" s="223"/>
      <c r="L11" s="151"/>
      <c r="M11" s="146"/>
      <c r="N11" s="172">
        <f>I11+1</f>
        <v>2</v>
      </c>
      <c r="O11" s="173"/>
      <c r="P11" s="174"/>
      <c r="Q11" s="151"/>
      <c r="R11" s="158"/>
      <c r="S11" s="10"/>
      <c r="T11" s="47"/>
      <c r="U11" s="10"/>
      <c r="V11" s="32"/>
      <c r="X11" s="34"/>
      <c r="AI11" s="33"/>
      <c r="AJ11" s="33"/>
    </row>
    <row r="12" spans="1:36" ht="15.75" customHeight="1">
      <c r="A12" s="10"/>
      <c r="B12" s="31"/>
      <c r="C12" s="83"/>
      <c r="D12" s="84"/>
      <c r="E12" s="84"/>
      <c r="F12" s="65"/>
      <c r="G12" s="218" t="s">
        <v>23</v>
      </c>
      <c r="H12" s="192"/>
      <c r="I12" s="36" t="s">
        <v>3</v>
      </c>
      <c r="J12" s="98" t="e">
        <f>I12+1</f>
        <v>#VALUE!</v>
      </c>
      <c r="K12" s="98" t="e">
        <f>J12+7</f>
        <v>#VALUE!</v>
      </c>
      <c r="L12" s="152"/>
      <c r="M12" s="147"/>
      <c r="N12" s="36" t="e">
        <f>K12+13</f>
        <v>#VALUE!</v>
      </c>
      <c r="O12" s="98" t="e">
        <f>N12+1</f>
        <v>#VALUE!</v>
      </c>
      <c r="P12" s="98" t="e">
        <f>O12+7</f>
        <v>#VALUE!</v>
      </c>
      <c r="Q12" s="163"/>
      <c r="R12" s="159"/>
      <c r="S12" s="10"/>
      <c r="T12" s="47"/>
      <c r="U12" s="10"/>
      <c r="W12" s="34"/>
      <c r="AI12" s="33"/>
      <c r="AJ12" s="33"/>
    </row>
    <row r="13" spans="1:36" ht="15.75" customHeight="1">
      <c r="A13" s="10"/>
      <c r="B13" s="31"/>
      <c r="C13" s="85"/>
      <c r="D13" s="219"/>
      <c r="E13" s="220"/>
      <c r="F13" s="37"/>
      <c r="G13" s="218" t="s">
        <v>24</v>
      </c>
      <c r="H13" s="192"/>
      <c r="I13" s="38">
        <v>1</v>
      </c>
      <c r="J13" s="99">
        <v>1</v>
      </c>
      <c r="K13" s="99">
        <v>1</v>
      </c>
      <c r="L13" s="153"/>
      <c r="M13" s="148"/>
      <c r="N13" s="38">
        <v>1</v>
      </c>
      <c r="O13" s="99">
        <v>1</v>
      </c>
      <c r="P13" s="99">
        <v>1</v>
      </c>
      <c r="Q13" s="153"/>
      <c r="R13" s="160"/>
      <c r="S13" s="10"/>
      <c r="T13" s="47"/>
      <c r="U13" s="10"/>
      <c r="W13" s="34"/>
      <c r="AI13" s="33"/>
      <c r="AJ13" s="33"/>
    </row>
    <row r="14" spans="1:36" ht="15.75" customHeight="1">
      <c r="A14" s="10"/>
      <c r="B14" s="31"/>
      <c r="C14" s="86"/>
      <c r="D14" s="87"/>
      <c r="E14" s="87"/>
      <c r="F14" s="37"/>
      <c r="G14" s="218" t="s">
        <v>25</v>
      </c>
      <c r="H14" s="192"/>
      <c r="I14" s="39" t="s">
        <v>40</v>
      </c>
      <c r="J14" s="126" t="s">
        <v>40</v>
      </c>
      <c r="K14" s="129" t="s">
        <v>40</v>
      </c>
      <c r="L14" s="154"/>
      <c r="M14" s="157"/>
      <c r="N14" s="39" t="s">
        <v>40</v>
      </c>
      <c r="O14" s="126" t="s">
        <v>40</v>
      </c>
      <c r="P14" s="129" t="s">
        <v>40</v>
      </c>
      <c r="Q14" s="167" t="s">
        <v>92</v>
      </c>
      <c r="R14" s="161"/>
      <c r="S14" s="10"/>
      <c r="T14" s="50"/>
      <c r="U14" s="10"/>
      <c r="W14" s="34"/>
      <c r="AI14" s="33"/>
      <c r="AJ14" s="33"/>
    </row>
    <row r="15" spans="1:36" ht="15.75" customHeight="1">
      <c r="A15" s="10"/>
      <c r="B15" s="10"/>
      <c r="C15" s="10"/>
      <c r="D15" s="40"/>
      <c r="E15" s="41"/>
      <c r="F15" s="37"/>
      <c r="G15" s="191" t="s">
        <v>26</v>
      </c>
      <c r="H15" s="192"/>
      <c r="I15" s="42"/>
      <c r="J15" s="100"/>
      <c r="K15" s="100"/>
      <c r="L15" s="155"/>
      <c r="M15" s="149"/>
      <c r="N15" s="42"/>
      <c r="O15" s="100"/>
      <c r="P15" s="100"/>
      <c r="Q15" s="168" t="s">
        <v>93</v>
      </c>
      <c r="R15" s="162"/>
      <c r="S15" s="10"/>
      <c r="T15" s="50"/>
      <c r="U15" s="10"/>
      <c r="W15" s="34"/>
      <c r="AI15" s="33"/>
      <c r="AJ15" s="33"/>
    </row>
    <row r="16" spans="1:36" ht="19.5" customHeight="1" thickBot="1">
      <c r="A16" s="10"/>
      <c r="B16" s="10"/>
      <c r="C16" s="44" t="s">
        <v>27</v>
      </c>
      <c r="D16" s="224" t="s">
        <v>28</v>
      </c>
      <c r="E16" s="224"/>
      <c r="F16" s="224"/>
      <c r="G16" s="225" t="s">
        <v>29</v>
      </c>
      <c r="H16" s="226"/>
      <c r="I16" s="45" t="s">
        <v>48</v>
      </c>
      <c r="J16" s="101" t="s">
        <v>48</v>
      </c>
      <c r="K16" s="106" t="s">
        <v>48</v>
      </c>
      <c r="L16" s="156"/>
      <c r="M16" s="150"/>
      <c r="N16" s="45" t="s">
        <v>48</v>
      </c>
      <c r="O16" s="101" t="s">
        <v>48</v>
      </c>
      <c r="P16" s="106" t="s">
        <v>48</v>
      </c>
      <c r="Q16" s="168" t="s">
        <v>105</v>
      </c>
      <c r="R16" s="50"/>
      <c r="S16" s="10"/>
      <c r="T16" s="50"/>
      <c r="U16" s="10"/>
      <c r="W16" s="34"/>
      <c r="AI16" s="33"/>
      <c r="AJ16" s="33"/>
    </row>
    <row r="17" spans="1:40" ht="19.5" customHeight="1">
      <c r="A17" s="10"/>
      <c r="B17" s="43"/>
      <c r="C17" s="112" t="s">
        <v>69</v>
      </c>
      <c r="D17" s="113" t="s">
        <v>72</v>
      </c>
      <c r="E17" s="114"/>
      <c r="F17" s="113"/>
      <c r="G17" s="113"/>
      <c r="H17" s="115"/>
      <c r="I17" s="46"/>
      <c r="J17" s="46" t="str">
        <f>TEXT(J16,J16)</f>
        <v>+</v>
      </c>
      <c r="K17" s="102"/>
      <c r="L17" s="155"/>
      <c r="M17" s="149"/>
      <c r="N17" s="46"/>
      <c r="O17" s="46" t="str">
        <f>TEXT(O16,O16)</f>
        <v>+</v>
      </c>
      <c r="P17" s="102"/>
      <c r="Q17" s="170" t="s">
        <v>106</v>
      </c>
      <c r="R17" s="162"/>
      <c r="S17" s="10"/>
      <c r="T17" s="50"/>
      <c r="U17" s="10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3"/>
      <c r="AK17" s="33"/>
      <c r="AL17" s="33"/>
      <c r="AM17" s="33"/>
      <c r="AN17" s="33"/>
    </row>
    <row r="18" spans="1:40" ht="19.5" customHeight="1">
      <c r="A18" s="10"/>
      <c r="B18" s="43" t="s">
        <v>59</v>
      </c>
      <c r="C18" s="116" t="s">
        <v>42</v>
      </c>
      <c r="D18" s="117" t="s">
        <v>50</v>
      </c>
      <c r="E18" s="118"/>
      <c r="F18" s="117"/>
      <c r="G18" s="117"/>
      <c r="H18" s="119"/>
      <c r="I18" s="46" t="str">
        <f>TEXT(I16,I16)</f>
        <v>+</v>
      </c>
      <c r="J18" s="46" t="str">
        <f>TEXT(J16,J16)</f>
        <v>+</v>
      </c>
      <c r="K18" s="102"/>
      <c r="L18" s="155"/>
      <c r="M18" s="149"/>
      <c r="N18" s="46" t="str">
        <f>TEXT(N16,N16)</f>
        <v>+</v>
      </c>
      <c r="O18" s="46" t="str">
        <f>TEXT(O16,O16)</f>
        <v>+</v>
      </c>
      <c r="P18" s="102"/>
      <c r="Q18" s="168" t="s">
        <v>94</v>
      </c>
      <c r="R18" s="162"/>
      <c r="S18" s="10"/>
      <c r="T18" s="50"/>
      <c r="U18" s="10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3"/>
      <c r="AK18" s="33"/>
      <c r="AL18" s="33"/>
      <c r="AM18" s="33"/>
      <c r="AN18" s="33"/>
    </row>
    <row r="19" spans="1:40" ht="19.5" customHeight="1">
      <c r="A19" s="10"/>
      <c r="B19" s="43" t="s">
        <v>60</v>
      </c>
      <c r="C19" s="116" t="s">
        <v>42</v>
      </c>
      <c r="D19" s="117" t="s">
        <v>73</v>
      </c>
      <c r="E19" s="118"/>
      <c r="F19" s="117"/>
      <c r="G19" s="117"/>
      <c r="H19" s="119"/>
      <c r="I19" s="46" t="str">
        <f>TEXT(I16,I16)</f>
        <v>+</v>
      </c>
      <c r="J19" s="127"/>
      <c r="K19" s="102"/>
      <c r="L19" s="155"/>
      <c r="M19" s="149"/>
      <c r="N19" s="46" t="str">
        <f>TEXT(N16,N16)</f>
        <v>+</v>
      </c>
      <c r="O19" s="127"/>
      <c r="P19" s="102"/>
      <c r="Q19" s="169" t="s">
        <v>102</v>
      </c>
      <c r="R19" s="162"/>
      <c r="S19" s="10"/>
      <c r="T19" s="50"/>
      <c r="U19" s="10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3"/>
      <c r="AK19" s="33"/>
      <c r="AL19" s="33"/>
      <c r="AM19" s="33"/>
      <c r="AN19" s="33"/>
    </row>
    <row r="20" spans="1:40" ht="19.5" customHeight="1">
      <c r="A20" s="10"/>
      <c r="B20" s="43"/>
      <c r="C20" s="120" t="s">
        <v>76</v>
      </c>
      <c r="D20" s="117" t="s">
        <v>66</v>
      </c>
      <c r="E20" s="118"/>
      <c r="F20" s="117"/>
      <c r="G20" s="117"/>
      <c r="H20" s="119"/>
      <c r="I20" s="46"/>
      <c r="J20" s="127"/>
      <c r="K20" s="100" t="str">
        <f>TEXT(K16,K16)</f>
        <v>+</v>
      </c>
      <c r="L20" s="155"/>
      <c r="M20" s="149"/>
      <c r="N20" s="46"/>
      <c r="O20" s="127"/>
      <c r="P20" s="100" t="str">
        <f>TEXT(P16,P16)</f>
        <v>+</v>
      </c>
      <c r="Q20" s="169" t="s">
        <v>95</v>
      </c>
      <c r="R20" s="162"/>
      <c r="S20" s="10"/>
      <c r="T20" s="50"/>
      <c r="U20" s="10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3"/>
      <c r="AK20" s="33"/>
      <c r="AL20" s="33"/>
      <c r="AM20" s="33"/>
      <c r="AN20" s="33"/>
    </row>
    <row r="21" spans="1:40" ht="19.5" customHeight="1">
      <c r="A21" s="10"/>
      <c r="B21" s="43" t="s">
        <v>30</v>
      </c>
      <c r="C21" s="120" t="s">
        <v>53</v>
      </c>
      <c r="D21" s="117" t="s">
        <v>51</v>
      </c>
      <c r="E21" s="118"/>
      <c r="F21" s="117"/>
      <c r="G21" s="117"/>
      <c r="H21" s="119"/>
      <c r="I21" s="46"/>
      <c r="J21" s="127" t="str">
        <f>TEXT(J16,J16)</f>
        <v>+</v>
      </c>
      <c r="K21" s="102"/>
      <c r="L21" s="155"/>
      <c r="M21" s="149"/>
      <c r="N21" s="46"/>
      <c r="O21" s="127" t="str">
        <f>TEXT(O16,O16)</f>
        <v>+</v>
      </c>
      <c r="P21" s="102"/>
      <c r="Q21" s="169" t="s">
        <v>96</v>
      </c>
      <c r="R21" s="162"/>
      <c r="S21" s="10"/>
      <c r="T21" s="50"/>
      <c r="U21" s="10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  <c r="AK21" s="33"/>
      <c r="AL21" s="33"/>
      <c r="AM21" s="33"/>
      <c r="AN21" s="33"/>
    </row>
    <row r="22" spans="1:40" ht="19.5" customHeight="1">
      <c r="A22" s="10"/>
      <c r="B22" s="43"/>
      <c r="C22" s="120" t="s">
        <v>71</v>
      </c>
      <c r="D22" s="175" t="s">
        <v>78</v>
      </c>
      <c r="E22" s="176"/>
      <c r="F22" s="176"/>
      <c r="G22" s="176"/>
      <c r="H22" s="177"/>
      <c r="I22" s="46"/>
      <c r="J22" s="127" t="str">
        <f>TEXT(J16,J16)</f>
        <v>+</v>
      </c>
      <c r="K22" s="134"/>
      <c r="L22" s="155"/>
      <c r="M22" s="149"/>
      <c r="N22" s="46"/>
      <c r="O22" s="127" t="str">
        <f>TEXT(O16,O16)</f>
        <v>+</v>
      </c>
      <c r="P22" s="134"/>
      <c r="Q22" s="169" t="s">
        <v>104</v>
      </c>
      <c r="R22" s="162"/>
      <c r="S22" s="10"/>
      <c r="T22" s="50"/>
      <c r="U22" s="10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3"/>
      <c r="AK22" s="33"/>
      <c r="AL22" s="33"/>
      <c r="AM22" s="33"/>
      <c r="AN22" s="33"/>
    </row>
    <row r="23" spans="1:40" ht="19.5" customHeight="1">
      <c r="A23" s="10"/>
      <c r="B23" s="43" t="s">
        <v>31</v>
      </c>
      <c r="C23" s="120" t="s">
        <v>32</v>
      </c>
      <c r="D23" s="117" t="s">
        <v>70</v>
      </c>
      <c r="E23" s="118"/>
      <c r="F23" s="117"/>
      <c r="G23" s="117"/>
      <c r="H23" s="119"/>
      <c r="I23" s="46"/>
      <c r="J23" s="127" t="str">
        <f>TEXT(J16,J16)</f>
        <v>+</v>
      </c>
      <c r="K23" s="100"/>
      <c r="L23" s="155"/>
      <c r="M23" s="149"/>
      <c r="N23" s="46"/>
      <c r="O23" s="127" t="str">
        <f>TEXT(O16,O16)</f>
        <v>+</v>
      </c>
      <c r="P23" s="102"/>
      <c r="Q23" s="169" t="s">
        <v>103</v>
      </c>
      <c r="R23" s="162"/>
      <c r="S23" s="10"/>
      <c r="T23" s="50"/>
      <c r="U23" s="10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3"/>
      <c r="AK23" s="33"/>
      <c r="AL23" s="33"/>
      <c r="AM23" s="33"/>
      <c r="AN23" s="33"/>
    </row>
    <row r="24" spans="1:40" ht="19.5" customHeight="1">
      <c r="A24" s="10"/>
      <c r="B24" s="43"/>
      <c r="C24" s="120" t="s">
        <v>71</v>
      </c>
      <c r="D24" s="175" t="s">
        <v>78</v>
      </c>
      <c r="E24" s="176"/>
      <c r="F24" s="176"/>
      <c r="G24" s="176"/>
      <c r="H24" s="177"/>
      <c r="I24" s="46"/>
      <c r="J24" s="127" t="str">
        <f>TEXT(J16,J16)</f>
        <v>+</v>
      </c>
      <c r="K24" s="134"/>
      <c r="L24" s="155"/>
      <c r="M24" s="149"/>
      <c r="N24" s="46"/>
      <c r="O24" s="127" t="str">
        <f>TEXT(O16,O16)</f>
        <v>+</v>
      </c>
      <c r="P24" s="134"/>
      <c r="Q24" s="155"/>
      <c r="R24" s="162"/>
      <c r="S24" s="10"/>
      <c r="T24" s="50"/>
      <c r="U24" s="10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  <c r="AK24" s="33"/>
      <c r="AL24" s="33"/>
      <c r="AM24" s="33"/>
      <c r="AN24" s="33"/>
    </row>
    <row r="25" spans="1:40" ht="19.5" customHeight="1">
      <c r="A25" s="10"/>
      <c r="B25" s="43" t="s">
        <v>41</v>
      </c>
      <c r="C25" s="120" t="s">
        <v>32</v>
      </c>
      <c r="D25" s="117" t="s">
        <v>110</v>
      </c>
      <c r="E25" s="118"/>
      <c r="F25" s="117"/>
      <c r="G25" s="117"/>
      <c r="H25" s="119"/>
      <c r="I25" s="46"/>
      <c r="J25" s="127" t="str">
        <f>TEXT(J16,J16)</f>
        <v>+</v>
      </c>
      <c r="K25" s="102"/>
      <c r="L25" s="155"/>
      <c r="M25" s="149"/>
      <c r="N25" s="46"/>
      <c r="O25" s="127" t="str">
        <f>TEXT(O16,O16)</f>
        <v>+</v>
      </c>
      <c r="P25" s="102"/>
      <c r="Q25" s="169" t="s">
        <v>97</v>
      </c>
      <c r="R25" s="162"/>
      <c r="S25" s="10"/>
      <c r="T25" s="50"/>
      <c r="U25" s="10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3"/>
      <c r="AK25" s="33"/>
      <c r="AL25" s="33"/>
      <c r="AM25" s="33"/>
      <c r="AN25" s="33"/>
    </row>
    <row r="26" spans="1:40" ht="19.5" customHeight="1">
      <c r="A26" s="10"/>
      <c r="B26" s="43" t="s">
        <v>41</v>
      </c>
      <c r="C26" s="120" t="s">
        <v>32</v>
      </c>
      <c r="D26" s="117" t="s">
        <v>100</v>
      </c>
      <c r="E26" s="118"/>
      <c r="F26" s="117"/>
      <c r="G26" s="117"/>
      <c r="H26" s="119"/>
      <c r="I26" s="46"/>
      <c r="J26" s="127"/>
      <c r="K26" s="100" t="str">
        <f>TEXT(K16,K16)</f>
        <v>+</v>
      </c>
      <c r="L26" s="155"/>
      <c r="M26" s="149"/>
      <c r="N26" s="46"/>
      <c r="O26" s="127"/>
      <c r="P26" s="100" t="str">
        <f>TEXT(P16,P16)</f>
        <v>+</v>
      </c>
      <c r="Q26" s="169" t="s">
        <v>98</v>
      </c>
      <c r="R26" s="162"/>
      <c r="S26" s="10"/>
      <c r="T26" s="50"/>
      <c r="U26" s="10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3"/>
      <c r="AK26" s="33"/>
      <c r="AL26" s="33"/>
      <c r="AM26" s="33"/>
      <c r="AN26" s="33"/>
    </row>
    <row r="27" spans="1:40" ht="19.5" customHeight="1">
      <c r="A27" s="10"/>
      <c r="B27" s="43"/>
      <c r="C27" s="120" t="s">
        <v>71</v>
      </c>
      <c r="D27" s="175" t="s">
        <v>78</v>
      </c>
      <c r="E27" s="176"/>
      <c r="F27" s="176"/>
      <c r="G27" s="176"/>
      <c r="H27" s="177"/>
      <c r="I27" s="46"/>
      <c r="J27" s="127" t="str">
        <f>TEXT(J16,J16)</f>
        <v>+</v>
      </c>
      <c r="K27" s="109" t="str">
        <f>TEXT(K16,K16)</f>
        <v>+</v>
      </c>
      <c r="L27" s="155"/>
      <c r="M27" s="149"/>
      <c r="N27" s="46"/>
      <c r="O27" s="127" t="str">
        <f>TEXT(O16,O16)</f>
        <v>+</v>
      </c>
      <c r="P27" s="109" t="str">
        <f>TEXT(P16,P16)</f>
        <v>+</v>
      </c>
      <c r="Q27" s="169" t="s">
        <v>99</v>
      </c>
      <c r="R27" s="162"/>
      <c r="S27" s="10"/>
      <c r="T27" s="50"/>
      <c r="U27" s="10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3"/>
      <c r="AK27" s="33"/>
      <c r="AL27" s="33"/>
      <c r="AM27" s="33"/>
      <c r="AN27" s="33"/>
    </row>
    <row r="28" spans="1:40" ht="19.5" customHeight="1" thickBot="1">
      <c r="A28" s="10"/>
      <c r="B28" s="43" t="s">
        <v>85</v>
      </c>
      <c r="C28" s="120" t="s">
        <v>53</v>
      </c>
      <c r="D28" s="95" t="s">
        <v>84</v>
      </c>
      <c r="E28" s="97">
        <v>800</v>
      </c>
      <c r="F28" s="54" t="s">
        <v>56</v>
      </c>
      <c r="G28" s="55">
        <v>200</v>
      </c>
      <c r="H28" s="56" t="s">
        <v>33</v>
      </c>
      <c r="I28" s="46"/>
      <c r="J28" s="127" t="str">
        <f>TEXT(J16,J16)</f>
        <v>+</v>
      </c>
      <c r="K28" s="109" t="str">
        <f>TEXT(K16,K16)</f>
        <v>+</v>
      </c>
      <c r="L28" s="155"/>
      <c r="M28" s="149"/>
      <c r="N28" s="46"/>
      <c r="O28" s="127" t="str">
        <f>TEXT(O16,O16)</f>
        <v>+</v>
      </c>
      <c r="P28" s="100" t="str">
        <f>TEXT(P16,P16)</f>
        <v>+</v>
      </c>
      <c r="Q28" s="155"/>
      <c r="R28" s="162"/>
      <c r="S28" s="10"/>
      <c r="T28" s="50"/>
      <c r="U28" s="10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3"/>
      <c r="AK28" s="33"/>
      <c r="AL28" s="33"/>
      <c r="AM28" s="33"/>
      <c r="AN28" s="33"/>
    </row>
    <row r="29" spans="1:40" ht="19.5" customHeight="1">
      <c r="A29" s="10"/>
      <c r="B29" s="43"/>
      <c r="C29" s="120" t="s">
        <v>71</v>
      </c>
      <c r="D29" s="175" t="s">
        <v>78</v>
      </c>
      <c r="E29" s="176"/>
      <c r="F29" s="176"/>
      <c r="G29" s="176"/>
      <c r="H29" s="177"/>
      <c r="I29" s="46"/>
      <c r="J29" s="127" t="str">
        <f>TEXT(J16,J16)</f>
        <v>+</v>
      </c>
      <c r="K29" s="109" t="str">
        <f>TEXT(K16,K16)</f>
        <v>+</v>
      </c>
      <c r="L29" s="155"/>
      <c r="M29" s="149"/>
      <c r="N29" s="46"/>
      <c r="O29" s="43" t="str">
        <f>TEXT(O16,O16)</f>
        <v>+</v>
      </c>
      <c r="P29" s="109" t="str">
        <f>TEXT(P16,P16)</f>
        <v>+</v>
      </c>
      <c r="Q29" s="171" t="s">
        <v>109</v>
      </c>
      <c r="R29" s="162"/>
      <c r="S29" s="10"/>
      <c r="T29" s="50"/>
      <c r="U29" s="10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3"/>
      <c r="AK29" s="33"/>
      <c r="AL29" s="33"/>
      <c r="AM29" s="33"/>
      <c r="AN29" s="33"/>
    </row>
    <row r="30" spans="1:40" ht="19.5" customHeight="1" thickBot="1">
      <c r="A30" s="10"/>
      <c r="B30" s="43" t="s">
        <v>86</v>
      </c>
      <c r="C30" s="58" t="s">
        <v>65</v>
      </c>
      <c r="D30" s="95" t="s">
        <v>75</v>
      </c>
      <c r="E30" s="97">
        <f>ROUND(M5,-1)</f>
        <v>0</v>
      </c>
      <c r="F30" s="54" t="s">
        <v>107</v>
      </c>
      <c r="G30" s="55">
        <v>100</v>
      </c>
      <c r="H30" s="56" t="s">
        <v>33</v>
      </c>
      <c r="I30" s="46"/>
      <c r="J30" s="100" t="str">
        <f>TEXT(J16,J16)</f>
        <v>+</v>
      </c>
      <c r="K30" s="100" t="str">
        <f>TEXT(K16,K16)</f>
        <v>+</v>
      </c>
      <c r="L30" s="155"/>
      <c r="M30" s="149"/>
      <c r="N30" s="46"/>
      <c r="O30" s="100" t="str">
        <f>TEXT(O16,O16)</f>
        <v>+</v>
      </c>
      <c r="P30" s="100" t="str">
        <f>TEXT(P16,P16)</f>
        <v>+</v>
      </c>
      <c r="Q30" s="171" t="s">
        <v>108</v>
      </c>
      <c r="R30" s="162"/>
      <c r="S30" s="10"/>
      <c r="T30" s="50"/>
      <c r="U30" s="51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3"/>
      <c r="AK30" s="33"/>
      <c r="AL30" s="33"/>
      <c r="AM30" s="33"/>
      <c r="AN30" s="33"/>
    </row>
    <row r="31" spans="1:40" ht="19.5" customHeight="1">
      <c r="A31" s="10"/>
      <c r="B31" s="43"/>
      <c r="C31" s="52"/>
      <c r="D31" s="178" t="s">
        <v>77</v>
      </c>
      <c r="E31" s="179"/>
      <c r="F31" s="179"/>
      <c r="G31" s="179"/>
      <c r="H31" s="180"/>
      <c r="I31" s="57"/>
      <c r="J31" s="128"/>
      <c r="K31" s="100" t="str">
        <f>TEXT(K16,K16)</f>
        <v>+</v>
      </c>
      <c r="L31" s="155"/>
      <c r="M31" s="149"/>
      <c r="N31" s="57"/>
      <c r="O31" s="128"/>
      <c r="P31" s="100" t="str">
        <f>TEXT(P16,P16)</f>
        <v>+</v>
      </c>
      <c r="Q31" s="171"/>
      <c r="R31" s="162"/>
      <c r="S31" s="10"/>
      <c r="T31" s="50"/>
      <c r="U31" s="47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3"/>
      <c r="AK31" s="33"/>
      <c r="AL31" s="33"/>
      <c r="AM31" s="33"/>
      <c r="AN31" s="33"/>
    </row>
    <row r="32" spans="1:40" ht="19.5" customHeight="1" thickBot="1">
      <c r="A32" s="10"/>
      <c r="B32" s="43" t="s">
        <v>87</v>
      </c>
      <c r="C32" s="107" t="s">
        <v>54</v>
      </c>
      <c r="D32" s="95" t="s">
        <v>55</v>
      </c>
      <c r="E32" s="108">
        <f>ROUND(M7,-1)</f>
        <v>0</v>
      </c>
      <c r="F32" s="96" t="s">
        <v>56</v>
      </c>
      <c r="G32" s="55">
        <f>500-E32*2</f>
        <v>500</v>
      </c>
      <c r="H32" s="49" t="s">
        <v>33</v>
      </c>
      <c r="I32" s="46"/>
      <c r="J32" s="127" t="str">
        <f>TEXT(J16,J16)</f>
        <v>+</v>
      </c>
      <c r="K32" s="102"/>
      <c r="L32" s="155"/>
      <c r="M32" s="149"/>
      <c r="N32" s="46"/>
      <c r="O32" s="127" t="str">
        <f>TEXT(O16,O16)</f>
        <v>+</v>
      </c>
      <c r="P32" s="102"/>
      <c r="Q32" s="155"/>
      <c r="R32" s="162"/>
      <c r="S32" s="10"/>
      <c r="T32" s="50"/>
      <c r="U32" s="47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3"/>
      <c r="AK32" s="33"/>
      <c r="AL32" s="33"/>
      <c r="AM32" s="33"/>
      <c r="AN32" s="33"/>
    </row>
    <row r="33" spans="1:40" ht="19.5" customHeight="1">
      <c r="A33" s="10"/>
      <c r="B33" s="43" t="s">
        <v>88</v>
      </c>
      <c r="C33" s="120" t="s">
        <v>52</v>
      </c>
      <c r="D33" s="117" t="s">
        <v>74</v>
      </c>
      <c r="E33" s="118"/>
      <c r="F33" s="117"/>
      <c r="G33" s="117"/>
      <c r="H33" s="119"/>
      <c r="I33" s="46"/>
      <c r="J33" s="127" t="str">
        <f>TEXT(J16,J16)</f>
        <v>+</v>
      </c>
      <c r="K33" s="102"/>
      <c r="L33" s="155"/>
      <c r="M33" s="149"/>
      <c r="N33" s="46"/>
      <c r="O33" s="127" t="str">
        <f>TEXT(O16,O16)</f>
        <v>+</v>
      </c>
      <c r="P33" s="102"/>
      <c r="Q33" s="171" t="s">
        <v>111</v>
      </c>
      <c r="R33" s="162"/>
      <c r="S33" s="10"/>
      <c r="T33" s="50"/>
      <c r="U33" s="10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3"/>
      <c r="AK33" s="33"/>
      <c r="AL33" s="33"/>
      <c r="AM33" s="33"/>
      <c r="AN33" s="33"/>
    </row>
    <row r="34" spans="1:40" ht="19.5" customHeight="1">
      <c r="A34" s="10"/>
      <c r="B34" s="43" t="s">
        <v>89</v>
      </c>
      <c r="C34" s="121" t="s">
        <v>58</v>
      </c>
      <c r="D34" s="117" t="s">
        <v>50</v>
      </c>
      <c r="E34" s="122"/>
      <c r="F34" s="123"/>
      <c r="G34" s="124"/>
      <c r="H34" s="125"/>
      <c r="I34" s="46"/>
      <c r="J34" s="127" t="str">
        <f>TEXT(J16,J16)</f>
        <v>+</v>
      </c>
      <c r="K34" s="102"/>
      <c r="L34" s="155"/>
      <c r="M34" s="149"/>
      <c r="N34" s="46"/>
      <c r="O34" s="127" t="str">
        <f>TEXT(O16,O16)</f>
        <v>+</v>
      </c>
      <c r="P34" s="102"/>
      <c r="Q34" s="171" t="s">
        <v>112</v>
      </c>
      <c r="R34" s="162"/>
      <c r="S34" s="10"/>
      <c r="T34" s="50"/>
      <c r="U34" s="47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3"/>
      <c r="AK34" s="33"/>
      <c r="AL34" s="33"/>
      <c r="AM34" s="33"/>
      <c r="AN34" s="33"/>
    </row>
    <row r="35" spans="1:40" ht="19.5" customHeight="1">
      <c r="A35" s="10"/>
      <c r="B35" s="43" t="s">
        <v>90</v>
      </c>
      <c r="C35" s="121" t="s">
        <v>58</v>
      </c>
      <c r="D35" s="117" t="s">
        <v>50</v>
      </c>
      <c r="E35" s="48"/>
      <c r="F35" s="54"/>
      <c r="G35" s="55"/>
      <c r="H35" s="56"/>
      <c r="I35" s="46"/>
      <c r="J35" s="127" t="str">
        <f>TEXT(J16,J16)</f>
        <v>+</v>
      </c>
      <c r="K35" s="102"/>
      <c r="L35" s="155"/>
      <c r="M35" s="149"/>
      <c r="N35" s="46"/>
      <c r="O35" s="127" t="str">
        <f>TEXT(O16,O16)</f>
        <v>+</v>
      </c>
      <c r="P35" s="102"/>
      <c r="Q35" s="171" t="s">
        <v>113</v>
      </c>
      <c r="R35" s="162"/>
      <c r="S35" s="10"/>
      <c r="T35" s="50"/>
      <c r="U35" s="47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3"/>
      <c r="AK35" s="33"/>
      <c r="AL35" s="33"/>
      <c r="AM35" s="33"/>
      <c r="AN35" s="33"/>
    </row>
    <row r="36" spans="1:40" ht="19.5" customHeight="1">
      <c r="A36" s="10"/>
      <c r="B36" s="43" t="s">
        <v>101</v>
      </c>
      <c r="C36" s="121" t="s">
        <v>58</v>
      </c>
      <c r="D36" s="117" t="s">
        <v>57</v>
      </c>
      <c r="E36" s="53"/>
      <c r="F36" s="54"/>
      <c r="G36" s="55"/>
      <c r="H36" s="56"/>
      <c r="I36" s="57"/>
      <c r="J36" s="127" t="str">
        <f>TEXT(J16,J16)</f>
        <v>+</v>
      </c>
      <c r="K36" s="102"/>
      <c r="L36" s="155"/>
      <c r="M36" s="149"/>
      <c r="N36" s="57"/>
      <c r="O36" s="127" t="str">
        <f>TEXT(O16,O16)</f>
        <v>+</v>
      </c>
      <c r="P36" s="102"/>
      <c r="Q36" s="155"/>
      <c r="R36" s="162"/>
      <c r="S36" s="10"/>
      <c r="T36" s="50"/>
      <c r="U36" s="47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3"/>
      <c r="AK36" s="33"/>
      <c r="AL36" s="33"/>
      <c r="AM36" s="33"/>
      <c r="AN36" s="33"/>
    </row>
    <row r="37" spans="1:40" ht="21.75" customHeight="1" thickBot="1">
      <c r="A37" s="10"/>
      <c r="B37" s="213" t="s">
        <v>1</v>
      </c>
      <c r="C37" s="214"/>
      <c r="D37" s="214"/>
      <c r="E37" s="214"/>
      <c r="F37" s="214"/>
      <c r="G37" s="214"/>
      <c r="H37" s="215"/>
      <c r="I37" s="59" t="s">
        <v>63</v>
      </c>
      <c r="J37" s="105" t="s">
        <v>62</v>
      </c>
      <c r="K37" s="130" t="s">
        <v>67</v>
      </c>
      <c r="L37" s="155"/>
      <c r="M37" s="149"/>
      <c r="N37" s="59" t="s">
        <v>63</v>
      </c>
      <c r="O37" s="105" t="s">
        <v>62</v>
      </c>
      <c r="P37" s="130" t="s">
        <v>67</v>
      </c>
      <c r="Q37" s="155"/>
      <c r="R37" s="162"/>
      <c r="S37" s="10"/>
      <c r="T37" s="10"/>
      <c r="U37" s="10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3"/>
      <c r="AK37" s="33"/>
      <c r="AL37" s="33"/>
      <c r="AM37" s="33"/>
      <c r="AN37" s="33"/>
    </row>
    <row r="38" spans="1:38" ht="8.25" customHeight="1" thickTop="1">
      <c r="A38" s="10"/>
      <c r="B38" s="10"/>
      <c r="C38" s="10"/>
      <c r="D38" s="60"/>
      <c r="E38" s="61"/>
      <c r="F38" s="10"/>
      <c r="G38" s="62"/>
      <c r="H38" s="60"/>
      <c r="I38" s="51"/>
      <c r="J38" s="51"/>
      <c r="K38" s="51"/>
      <c r="L38" s="10"/>
      <c r="M38" s="30"/>
      <c r="N38" s="10"/>
      <c r="O38" s="51"/>
      <c r="P38" s="51"/>
      <c r="Q38" s="51"/>
      <c r="R38" s="10"/>
      <c r="S38" s="10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I38" s="33"/>
      <c r="AJ38" s="33"/>
      <c r="AK38" s="33"/>
      <c r="AL38" s="33"/>
    </row>
  </sheetData>
  <sheetProtection sheet="1"/>
  <mergeCells count="35">
    <mergeCell ref="I11:K11"/>
    <mergeCell ref="C6:C7"/>
    <mergeCell ref="G13:H13"/>
    <mergeCell ref="D16:F16"/>
    <mergeCell ref="G14:H14"/>
    <mergeCell ref="G16:H16"/>
    <mergeCell ref="D6:F6"/>
    <mergeCell ref="D22:H22"/>
    <mergeCell ref="G10:H10"/>
    <mergeCell ref="F8:F9"/>
    <mergeCell ref="B37:H37"/>
    <mergeCell ref="G11:H11"/>
    <mergeCell ref="G12:H12"/>
    <mergeCell ref="D13:E13"/>
    <mergeCell ref="C8:C9"/>
    <mergeCell ref="D27:H27"/>
    <mergeCell ref="D29:H29"/>
    <mergeCell ref="P3:R3"/>
    <mergeCell ref="D3:F3"/>
    <mergeCell ref="G3:H3"/>
    <mergeCell ref="I3:L3"/>
    <mergeCell ref="M3:O3"/>
    <mergeCell ref="D8:E9"/>
    <mergeCell ref="G9:H9"/>
    <mergeCell ref="G6:H6"/>
    <mergeCell ref="N11:P11"/>
    <mergeCell ref="D24:H24"/>
    <mergeCell ref="D31:H31"/>
    <mergeCell ref="C4:C5"/>
    <mergeCell ref="G4:H4"/>
    <mergeCell ref="G5:H5"/>
    <mergeCell ref="D4:F4"/>
    <mergeCell ref="D5:F5"/>
    <mergeCell ref="G15:H15"/>
    <mergeCell ref="D7:F7"/>
  </mergeCells>
  <conditionalFormatting sqref="I37:R37">
    <cfRule type="cellIs" priority="14" dxfId="8" operator="equal" stopIfTrue="1">
      <formula>"実施"</formula>
    </cfRule>
  </conditionalFormatting>
  <conditionalFormatting sqref="I24:R24 K22:P22 I17:P21 I23:P23 I28:R28 I25:P26 R25:R27 I30:R36 Q29:R29 R17:R23">
    <cfRule type="cellIs" priority="15" dxfId="0" operator="equal" stopIfTrue="1">
      <formula>"+"</formula>
    </cfRule>
  </conditionalFormatting>
  <conditionalFormatting sqref="R9">
    <cfRule type="cellIs" priority="18" dxfId="0" operator="equal" stopIfTrue="1">
      <formula>"男"</formula>
    </cfRule>
  </conditionalFormatting>
  <conditionalFormatting sqref="I22:J22">
    <cfRule type="cellIs" priority="7" dxfId="0" operator="equal" stopIfTrue="1">
      <formula>"+"</formula>
    </cfRule>
  </conditionalFormatting>
  <conditionalFormatting sqref="L27:P27">
    <cfRule type="cellIs" priority="4" dxfId="0" operator="equal" stopIfTrue="1">
      <formula>"+"</formula>
    </cfRule>
  </conditionalFormatting>
  <conditionalFormatting sqref="I27:K27">
    <cfRule type="cellIs" priority="3" dxfId="0" operator="equal" stopIfTrue="1">
      <formula>"+"</formula>
    </cfRule>
  </conditionalFormatting>
  <conditionalFormatting sqref="L29:P29">
    <cfRule type="cellIs" priority="2" dxfId="0" operator="equal" stopIfTrue="1">
      <formula>"+"</formula>
    </cfRule>
  </conditionalFormatting>
  <conditionalFormatting sqref="I29:K29">
    <cfRule type="cellIs" priority="1" dxfId="0" operator="equal" stopIfTrue="1">
      <formula>"+"</formula>
    </cfRule>
  </conditionalFormatting>
  <dataValidations count="3">
    <dataValidation type="list" allowBlank="1" showInputMessage="1" showErrorMessage="1" sqref="B37:H37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3:K13 N13:P13">
      <formula1>"100%,80%,60%, ,"</formula1>
    </dataValidation>
    <dataValidation type="list" allowBlank="1" showInputMessage="1" showErrorMessage="1" sqref="I16:K16 M16:P16">
      <formula1>"+"</formula1>
    </dataValidation>
  </dataValidations>
  <printOptions/>
  <pageMargins left="0.35433070866141736" right="0.3937007874015748" top="0.28" bottom="0" header="0.23" footer="0"/>
  <pageSetup horizontalDpi="300" verticalDpi="3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D1031019</cp:lastModifiedBy>
  <cp:lastPrinted>2017-08-28T08:18:34Z</cp:lastPrinted>
  <dcterms:created xsi:type="dcterms:W3CDTF">2009-01-12T12:15:40Z</dcterms:created>
  <dcterms:modified xsi:type="dcterms:W3CDTF">2021-12-21T07:12:35Z</dcterms:modified>
  <cp:category/>
  <cp:version/>
  <cp:contentType/>
  <cp:contentStatus/>
</cp:coreProperties>
</file>