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05" windowWidth="16440" windowHeight="8910" tabRatio="823" activeTab="0"/>
  </bookViews>
  <sheets>
    <sheet name="CBDCA+CPT-11" sheetId="1" r:id="rId1"/>
  </sheets>
  <definedNames>
    <definedName name="_xlnm.Print_Area" localSheetId="0">'CBDCA+CPT-11'!$A$1:$S$36</definedName>
    <definedName name="Z_5AF54F3A_B2B8_471F_9DC3_488F93E85E4A_.wvu.Cols" localSheetId="0" hidden="1">'CBDCA+CPT-11'!$T:$IV</definedName>
    <definedName name="Z_5AF54F3A_B2B8_471F_9DC3_488F93E85E4A_.wvu.FilterData" localSheetId="0" hidden="1">'CBDCA+CPT-11'!$M$4:$O$5</definedName>
    <definedName name="Z_5AF54F3A_B2B8_471F_9DC3_488F93E85E4A_.wvu.PrintArea" localSheetId="0" hidden="1">'CBDCA+CPT-11'!$A$1:$S$36</definedName>
    <definedName name="Z_5AF54F3A_B2B8_471F_9DC3_488F93E85E4A_.wvu.Rows" localSheetId="0" hidden="1">'CBDCA+CPT-11'!#REF!,'CBDCA+CPT-11'!#REF!</definedName>
    <definedName name="Z_6FE1FD3C_2396_4D4A_9A08_E4DD022E692A_.wvu.Cols" localSheetId="0" hidden="1">'CBDCA+CPT-11'!$T:$IV</definedName>
    <definedName name="Z_6FE1FD3C_2396_4D4A_9A08_E4DD022E692A_.wvu.FilterData" localSheetId="0" hidden="1">'CBDCA+CPT-11'!$M$4:$O$5</definedName>
    <definedName name="Z_6FE1FD3C_2396_4D4A_9A08_E4DD022E692A_.wvu.PrintArea" localSheetId="0" hidden="1">'CBDCA+CPT-11'!$A:$S</definedName>
    <definedName name="Z_6FE1FD3C_2396_4D4A_9A08_E4DD022E692A_.wvu.Rows" localSheetId="0" hidden="1">'CBDCA+CPT-11'!#REF!,'CBDCA+CPT-11'!#REF!</definedName>
  </definedNames>
  <calcPr fullCalcOnLoad="1"/>
</workbook>
</file>

<file path=xl/sharedStrings.xml><?xml version="1.0" encoding="utf-8"?>
<sst xmlns="http://schemas.openxmlformats.org/spreadsheetml/2006/main" count="90" uniqueCount="75">
  <si>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</si>
  <si>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</si>
  <si>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</si>
  <si>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</si>
  <si>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</si>
  <si>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</si>
  <si>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</si>
  <si>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</si>
  <si>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</si>
  <si>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</si>
  <si>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</si>
  <si>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</si>
  <si>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</si>
  <si>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</si>
  <si>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</si>
  <si>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</si>
  <si>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</si>
  <si>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</si>
  <si>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</si>
  <si>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</si>
  <si>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</si>
  <si>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</si>
  <si>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</si>
  <si>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</si>
  <si>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</si>
  <si>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</si>
  <si>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</si>
  <si>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</si>
  <si>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</si>
  <si>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</si>
  <si>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</si>
  <si>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</si>
  <si>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</si>
  <si>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</si>
  <si>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</si>
  <si>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</si>
  <si>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</si>
  <si>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</si>
  <si>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</si>
  <si>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</si>
  <si>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</si>
  <si>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</si>
  <si>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</si>
  <si>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</si>
  <si>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</si>
  <si>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CBDCA</t>
  </si>
  <si>
    <t>⑤</t>
  </si>
  <si>
    <t>④の後    (急速静注)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</si>
  <si>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</si>
  <si>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</si>
  <si>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</si>
  <si>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</si>
  <si>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</si>
  <si>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</si>
  <si>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</si>
  <si>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</si>
  <si>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</si>
  <si>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</si>
  <si>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</si>
  <si>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60分 　　 (点滴静注)</t>
  </si>
  <si>
    <t>1,8,15</t>
  </si>
  <si>
    <t>mg＋5%Glu</t>
  </si>
  <si>
    <t>②のあと、30分あける</t>
  </si>
  <si>
    <t>CPT-11</t>
  </si>
  <si>
    <t>90分   　 (点滴静注)</t>
  </si>
  <si>
    <t>ｿﾙﾃﾞﾑ3A　　500ml</t>
  </si>
  <si>
    <t>+</t>
  </si>
  <si>
    <t>③</t>
  </si>
  <si>
    <t>④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</si>
  <si>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</si>
  <si>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</si>
  <si>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ﾌﾟﾛﾄｺﾙ1-9:ｶﾙﾎﾞﾌﾟﾗﾁﾝ+ｲﾘﾉﾃｶﾝ療法(4週毎)</t>
  </si>
  <si>
    <t>ｲﾘﾉﾃｶﾝ</t>
  </si>
  <si>
    <t xml:space="preserve">ｸﾞﾗﾆｾﾄﾛﾝ 3mg/50ml + ﾃﾞｷｻｰﾄ 6.6mg </t>
  </si>
  <si>
    <t xml:space="preserve">ﾊﾟﾛﾉｾﾄﾛﾝ 0.75mg/50ml ＋ﾃﾞｷｻｰﾄ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</si>
</sst>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23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28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177" fontId="5" fillId="0" borderId="34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vertical="center" shrinkToFit="1"/>
      <protection/>
    </xf>
    <xf numFmtId="176" fontId="10" fillId="0" borderId="39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176" fontId="1" fillId="33" borderId="41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4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6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14" fillId="0" borderId="4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48" xfId="61" applyNumberFormat="1" applyFont="1" applyFill="1" applyBorder="1" applyAlignment="1">
      <alignment horizontal="center"/>
      <protection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51" xfId="0" applyNumberFormat="1" applyFill="1" applyBorder="1" applyAlignment="1">
      <alignment horizontal="right" vertical="center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36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176" fontId="28" fillId="0" borderId="53" xfId="0" applyNumberFormat="1" applyFont="1" applyFill="1" applyBorder="1" applyAlignment="1" applyProtection="1">
      <alignment vertical="center"/>
      <protection locked="0"/>
    </xf>
    <xf numFmtId="0" fontId="28" fillId="0" borderId="53" xfId="0" applyFont="1" applyFill="1" applyBorder="1" applyAlignment="1" applyProtection="1">
      <alignment vertical="center"/>
      <protection locked="0"/>
    </xf>
    <xf numFmtId="179" fontId="5" fillId="34" borderId="27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34" borderId="5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/>
      <protection locked="0"/>
    </xf>
    <xf numFmtId="179" fontId="5" fillId="33" borderId="58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8" xfId="0" applyNumberFormat="1" applyFont="1" applyFill="1" applyBorder="1" applyAlignment="1" applyProtection="1">
      <alignment horizontal="center" vertical="center"/>
      <protection locked="0"/>
    </xf>
    <xf numFmtId="0" fontId="18" fillId="33" borderId="58" xfId="0" applyFont="1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>
      <alignment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33" borderId="60" xfId="0" applyFill="1" applyBorder="1" applyAlignment="1">
      <alignment vertical="center"/>
    </xf>
    <xf numFmtId="0" fontId="10" fillId="33" borderId="60" xfId="0" applyFont="1" applyFill="1" applyBorder="1" applyAlignment="1" applyProtection="1">
      <alignment horizontal="center" vertical="center"/>
      <protection locked="0"/>
    </xf>
    <xf numFmtId="179" fontId="5" fillId="33" borderId="60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60" xfId="0" applyNumberFormat="1" applyFont="1" applyFill="1" applyBorder="1" applyAlignment="1" applyProtection="1">
      <alignment horizontal="center" vertical="center"/>
      <protection locked="0"/>
    </xf>
    <xf numFmtId="0" fontId="18" fillId="33" borderId="60" xfId="0" applyFont="1" applyFill="1" applyBorder="1" applyAlignment="1" applyProtection="1">
      <alignment horizontal="center" vertical="center" shrinkToFit="1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61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63" xfId="0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7" fillId="0" borderId="27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  <xf numFmtId="0" fontId="5" fillId="34" borderId="67" xfId="0" applyFont="1" applyFill="1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7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2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48" xfId="0" applyFont="1" applyFill="1" applyBorder="1" applyAlignment="1" applyProtection="1">
      <alignment horizontal="center" vertical="center" shrinkToFit="1"/>
      <protection/>
    </xf>
    <xf numFmtId="0" fontId="17" fillId="0" borderId="76" xfId="0" applyFont="1" applyFill="1" applyBorder="1" applyAlignment="1" applyProtection="1">
      <alignment horizontal="center" vertical="center" shrinkToFit="1"/>
      <protection/>
    </xf>
    <xf numFmtId="0" fontId="8" fillId="0" borderId="50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10" fillId="34" borderId="77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10" fillId="0" borderId="56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" name="Line 10"/>
        <xdr:cNvSpPr>
          <a:spLocks/>
        </xdr:cNvSpPr>
      </xdr:nvSpPr>
      <xdr:spPr>
        <a:xfrm>
          <a:off x="9658350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58350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58350" y="6972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9658350" y="707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" name="Line 14"/>
        <xdr:cNvSpPr>
          <a:spLocks/>
        </xdr:cNvSpPr>
      </xdr:nvSpPr>
      <xdr:spPr>
        <a:xfrm>
          <a:off x="9658350" y="7353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8" name="Line 16"/>
        <xdr:cNvSpPr>
          <a:spLocks/>
        </xdr:cNvSpPr>
      </xdr:nvSpPr>
      <xdr:spPr>
        <a:xfrm>
          <a:off x="9658350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58350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58350" y="6972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1" name="Line 19"/>
        <xdr:cNvSpPr>
          <a:spLocks/>
        </xdr:cNvSpPr>
      </xdr:nvSpPr>
      <xdr:spPr>
        <a:xfrm>
          <a:off x="9658350" y="707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>
          <a:off x="9658350" y="7353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4" name="Line 22"/>
        <xdr:cNvSpPr>
          <a:spLocks/>
        </xdr:cNvSpPr>
      </xdr:nvSpPr>
      <xdr:spPr>
        <a:xfrm>
          <a:off x="9658350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58350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58350" y="6972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7" name="Line 25"/>
        <xdr:cNvSpPr>
          <a:spLocks/>
        </xdr:cNvSpPr>
      </xdr:nvSpPr>
      <xdr:spPr>
        <a:xfrm>
          <a:off x="9658350" y="707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8" name="Line 26"/>
        <xdr:cNvSpPr>
          <a:spLocks/>
        </xdr:cNvSpPr>
      </xdr:nvSpPr>
      <xdr:spPr>
        <a:xfrm>
          <a:off x="9658350" y="7353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0" name="Line 28"/>
        <xdr:cNvSpPr>
          <a:spLocks/>
        </xdr:cNvSpPr>
      </xdr:nvSpPr>
      <xdr:spPr>
        <a:xfrm>
          <a:off x="9658350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58350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58350" y="6972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31"/>
        <xdr:cNvSpPr>
          <a:spLocks/>
        </xdr:cNvSpPr>
      </xdr:nvSpPr>
      <xdr:spPr>
        <a:xfrm>
          <a:off x="9658350" y="707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" name="Line 32"/>
        <xdr:cNvSpPr>
          <a:spLocks/>
        </xdr:cNvSpPr>
      </xdr:nvSpPr>
      <xdr:spPr>
        <a:xfrm>
          <a:off x="9658350" y="7353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6" name="Line 34"/>
        <xdr:cNvSpPr>
          <a:spLocks/>
        </xdr:cNvSpPr>
      </xdr:nvSpPr>
      <xdr:spPr>
        <a:xfrm>
          <a:off x="9658350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58350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58350" y="6972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37"/>
        <xdr:cNvSpPr>
          <a:spLocks/>
        </xdr:cNvSpPr>
      </xdr:nvSpPr>
      <xdr:spPr>
        <a:xfrm>
          <a:off x="9658350" y="707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0" name="Line 38"/>
        <xdr:cNvSpPr>
          <a:spLocks/>
        </xdr:cNvSpPr>
      </xdr:nvSpPr>
      <xdr:spPr>
        <a:xfrm>
          <a:off x="9658350" y="7353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58350" y="4467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58350" y="4467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58350" y="4467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58350" y="4467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58350" y="4467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4">
      <selection activeCell="D21" sqref="D2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81" customWidth="1"/>
    <col min="6" max="6" width="10.00390625" style="35" customWidth="1"/>
    <col min="7" max="7" width="6.421875" style="82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69</v>
      </c>
      <c r="D1" s="3"/>
      <c r="E1" s="4"/>
      <c r="F1" s="5"/>
      <c r="G1" s="6"/>
      <c r="H1" s="5"/>
      <c r="I1" s="1"/>
      <c r="J1" s="178"/>
      <c r="K1" s="7" t="s">
        <v>71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30" t="s">
        <v>2</v>
      </c>
      <c r="D3" s="207" t="s">
        <v>3</v>
      </c>
      <c r="E3" s="201"/>
      <c r="F3" s="208"/>
      <c r="G3" s="209"/>
      <c r="H3" s="210"/>
      <c r="I3" s="211" t="s">
        <v>4</v>
      </c>
      <c r="J3" s="212"/>
      <c r="K3" s="212"/>
      <c r="L3" s="213"/>
      <c r="M3" s="214" t="s">
        <v>5</v>
      </c>
      <c r="N3" s="215"/>
      <c r="O3" s="216"/>
      <c r="P3" s="204" t="s">
        <v>0</v>
      </c>
      <c r="Q3" s="205"/>
      <c r="R3" s="20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00" t="s">
        <v>6</v>
      </c>
      <c r="D4" s="228" t="s">
        <v>7</v>
      </c>
      <c r="E4" s="229"/>
      <c r="F4" s="230"/>
      <c r="G4" s="209"/>
      <c r="H4" s="210"/>
      <c r="I4" s="18" t="s">
        <v>8</v>
      </c>
      <c r="J4" s="19" t="s">
        <v>38</v>
      </c>
      <c r="K4" s="19" t="s">
        <v>39</v>
      </c>
      <c r="L4" s="20" t="s">
        <v>40</v>
      </c>
      <c r="M4" s="21">
        <v>1</v>
      </c>
      <c r="N4" s="22">
        <v>0.8</v>
      </c>
      <c r="O4" s="23">
        <v>0.6</v>
      </c>
      <c r="P4" s="120" t="s">
        <v>9</v>
      </c>
      <c r="Q4" s="179" t="s">
        <v>41</v>
      </c>
      <c r="R4" s="13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1"/>
      <c r="D5" s="231"/>
      <c r="E5" s="232"/>
      <c r="F5" s="233"/>
      <c r="G5" s="209"/>
      <c r="H5" s="210"/>
      <c r="I5" s="86" t="s">
        <v>63</v>
      </c>
      <c r="J5" s="87">
        <v>60</v>
      </c>
      <c r="K5" s="87" t="s">
        <v>60</v>
      </c>
      <c r="L5" s="88">
        <v>1.5</v>
      </c>
      <c r="M5" s="91">
        <f>R8*J5</f>
        <v>0</v>
      </c>
      <c r="N5" s="92">
        <f>M5*0.8</f>
        <v>0</v>
      </c>
      <c r="O5" s="93">
        <f>M5*0.6</f>
        <v>0</v>
      </c>
      <c r="P5" s="35" t="s">
        <v>53</v>
      </c>
      <c r="Q5" s="121" t="s">
        <v>54</v>
      </c>
      <c r="R5" s="13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200" t="s">
        <v>10</v>
      </c>
      <c r="D6" s="224" t="s">
        <v>11</v>
      </c>
      <c r="E6" s="225"/>
      <c r="F6" s="226"/>
      <c r="G6" s="209"/>
      <c r="H6" s="210"/>
      <c r="I6" s="89"/>
      <c r="J6" s="105" t="s">
        <v>50</v>
      </c>
      <c r="K6" s="89"/>
      <c r="L6" s="89"/>
      <c r="M6" s="89"/>
      <c r="N6" s="89"/>
      <c r="O6" s="90"/>
      <c r="P6" s="24" t="s">
        <v>13</v>
      </c>
      <c r="Q6" s="25" t="s">
        <v>42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01"/>
      <c r="D7" s="183" t="s">
        <v>12</v>
      </c>
      <c r="E7" s="184"/>
      <c r="F7" s="185"/>
      <c r="G7" s="97"/>
      <c r="H7" s="119" t="s">
        <v>51</v>
      </c>
      <c r="I7" s="103" t="s">
        <v>45</v>
      </c>
      <c r="J7" s="170">
        <v>5</v>
      </c>
      <c r="K7" s="104">
        <v>1</v>
      </c>
      <c r="L7" s="88">
        <v>2</v>
      </c>
      <c r="M7" s="91">
        <f>IF(ISNUMBER(R4)=FALSE,"",IF(ISNUMBER(R5)=FALSE,"",IF(ISNUMBER(R6)=FALSE,"",IF(ISNUMBER(R7)=FALSE,"",J7*(((140-R4)*R7/R5/72)+25)))))</f>
      </c>
      <c r="N7" s="92" t="e">
        <f>M7*0.8</f>
        <v>#VALUE!</v>
      </c>
      <c r="O7" s="93" t="e">
        <f>M7*0.6</f>
        <v>#VALUE!</v>
      </c>
      <c r="P7" s="24" t="s">
        <v>17</v>
      </c>
      <c r="Q7" s="25" t="s">
        <v>43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00" t="s">
        <v>14</v>
      </c>
      <c r="D8" s="221" t="s">
        <v>15</v>
      </c>
      <c r="E8" s="222"/>
      <c r="F8" s="218" t="s">
        <v>16</v>
      </c>
      <c r="G8" s="97"/>
      <c r="H8" s="119" t="s">
        <v>52</v>
      </c>
      <c r="I8" s="113" t="s">
        <v>45</v>
      </c>
      <c r="J8" s="171">
        <v>5</v>
      </c>
      <c r="K8" s="114">
        <v>1</v>
      </c>
      <c r="L8" s="115">
        <v>2</v>
      </c>
      <c r="M8" s="116">
        <f>IF(ISNUMBER(R4)=FALSE,"",IF(ISNUMBER(R5)=FALSE,"",IF(ISNUMBER(R6)=FALSE,"",IF(ISNUMBER(R7)=FALSE,"",J8*(((140-R4)*R7*0.85/R5/72)+25)))))</f>
      </c>
      <c r="N8" s="117" t="e">
        <f>M8*0.8</f>
        <v>#VALUE!</v>
      </c>
      <c r="O8" s="118" t="e">
        <f>M8*0.6</f>
        <v>#VALUE!</v>
      </c>
      <c r="P8" s="124" t="s">
        <v>18</v>
      </c>
      <c r="Q8" s="125" t="s">
        <v>19</v>
      </c>
      <c r="R8" s="126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20"/>
      <c r="D9" s="223"/>
      <c r="E9" s="223"/>
      <c r="F9" s="219"/>
      <c r="G9" s="209"/>
      <c r="H9" s="210"/>
      <c r="I9" s="30" t="s">
        <v>21</v>
      </c>
      <c r="J9" s="84"/>
      <c r="K9" s="85"/>
      <c r="L9" s="84"/>
      <c r="M9" s="94"/>
      <c r="N9" s="95"/>
      <c r="O9" s="96"/>
      <c r="P9" s="129" t="s">
        <v>56</v>
      </c>
      <c r="Q9" s="121" t="s">
        <v>55</v>
      </c>
      <c r="R9" s="131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209"/>
      <c r="H10" s="217"/>
      <c r="I10" s="30" t="s">
        <v>20</v>
      </c>
      <c r="J10" s="10"/>
      <c r="K10" s="10"/>
      <c r="L10" s="10"/>
      <c r="M10" s="10"/>
      <c r="N10" s="30"/>
      <c r="O10" s="10"/>
      <c r="P10" s="127" t="s">
        <v>57</v>
      </c>
      <c r="Q10" s="128" t="s">
        <v>55</v>
      </c>
      <c r="R10" s="132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27"/>
      <c r="D11" s="28"/>
      <c r="E11" s="28"/>
      <c r="F11" s="29"/>
      <c r="G11" s="122"/>
      <c r="H11" s="123"/>
      <c r="I11" s="30" t="s">
        <v>58</v>
      </c>
      <c r="J11" s="10"/>
      <c r="K11" s="10"/>
      <c r="L11" s="10"/>
      <c r="M11" s="10"/>
      <c r="N11" s="30"/>
      <c r="O11" s="10"/>
      <c r="P11" s="10" t="s">
        <v>70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107"/>
      <c r="D12" s="190"/>
      <c r="E12" s="191"/>
      <c r="F12" s="106"/>
      <c r="G12" s="192" t="s">
        <v>22</v>
      </c>
      <c r="H12" s="193"/>
      <c r="I12" s="227">
        <v>1</v>
      </c>
      <c r="J12" s="203"/>
      <c r="K12" s="203"/>
      <c r="L12" s="154"/>
      <c r="M12" s="202">
        <f>I12+1</f>
        <v>2</v>
      </c>
      <c r="N12" s="203"/>
      <c r="O12" s="203"/>
      <c r="P12" s="163"/>
      <c r="Q12" s="10"/>
      <c r="R12" s="53"/>
      <c r="S12" s="10"/>
      <c r="T12" s="32"/>
      <c r="U12" s="33"/>
      <c r="V12" s="34"/>
    </row>
    <row r="13" spans="1:19" ht="15.75" customHeight="1">
      <c r="A13" s="10"/>
      <c r="B13" s="31"/>
      <c r="C13" s="108"/>
      <c r="D13" s="109"/>
      <c r="E13" s="109"/>
      <c r="F13" s="83"/>
      <c r="G13" s="181" t="s">
        <v>23</v>
      </c>
      <c r="H13" s="182"/>
      <c r="I13" s="36" t="s">
        <v>24</v>
      </c>
      <c r="J13" s="37" t="e">
        <f>I13+7</f>
        <v>#VALUE!</v>
      </c>
      <c r="K13" s="140" t="e">
        <f>J13+7</f>
        <v>#VALUE!</v>
      </c>
      <c r="L13" s="155"/>
      <c r="M13" s="37" t="e">
        <f>K13+14</f>
        <v>#VALUE!</v>
      </c>
      <c r="N13" s="37" t="e">
        <f>M13+7</f>
        <v>#VALUE!</v>
      </c>
      <c r="O13" s="140" t="e">
        <f>N13+7</f>
        <v>#VALUE!</v>
      </c>
      <c r="P13" s="164"/>
      <c r="Q13" s="10"/>
      <c r="R13" s="53"/>
      <c r="S13" s="10"/>
    </row>
    <row r="14" spans="1:19" ht="15.75" customHeight="1">
      <c r="A14" s="10"/>
      <c r="B14" s="31"/>
      <c r="C14" s="110"/>
      <c r="D14" s="194"/>
      <c r="E14" s="195"/>
      <c r="F14" s="38"/>
      <c r="G14" s="181" t="s">
        <v>25</v>
      </c>
      <c r="H14" s="182"/>
      <c r="I14" s="39">
        <v>1</v>
      </c>
      <c r="J14" s="40">
        <v>1</v>
      </c>
      <c r="K14" s="141">
        <v>1</v>
      </c>
      <c r="L14" s="156"/>
      <c r="M14" s="40">
        <v>1</v>
      </c>
      <c r="N14" s="40">
        <v>1</v>
      </c>
      <c r="O14" s="141">
        <v>1</v>
      </c>
      <c r="P14" s="165"/>
      <c r="Q14" s="10"/>
      <c r="R14" s="53"/>
      <c r="S14" s="10"/>
    </row>
    <row r="15" spans="1:19" ht="15.75" customHeight="1">
      <c r="A15" s="10"/>
      <c r="B15" s="31"/>
      <c r="C15" s="111"/>
      <c r="D15" s="112"/>
      <c r="E15" s="112"/>
      <c r="F15" s="38"/>
      <c r="G15" s="181" t="s">
        <v>26</v>
      </c>
      <c r="H15" s="182"/>
      <c r="I15" s="41" t="s">
        <v>44</v>
      </c>
      <c r="J15" s="41" t="s">
        <v>44</v>
      </c>
      <c r="K15" s="142" t="s">
        <v>44</v>
      </c>
      <c r="L15" s="157"/>
      <c r="M15" s="145" t="s">
        <v>44</v>
      </c>
      <c r="N15" s="41" t="s">
        <v>44</v>
      </c>
      <c r="O15" s="142" t="s">
        <v>44</v>
      </c>
      <c r="P15" s="166"/>
      <c r="Q15" s="10"/>
      <c r="R15" s="58"/>
      <c r="S15" s="10"/>
    </row>
    <row r="16" spans="1:19" ht="15.75" customHeight="1">
      <c r="A16" s="10"/>
      <c r="B16" s="10"/>
      <c r="C16" s="10"/>
      <c r="D16" s="42"/>
      <c r="E16" s="43"/>
      <c r="F16" s="38"/>
      <c r="G16" s="199" t="s">
        <v>27</v>
      </c>
      <c r="H16" s="182"/>
      <c r="I16" s="44"/>
      <c r="J16" s="45"/>
      <c r="K16" s="143"/>
      <c r="L16" s="158"/>
      <c r="M16" s="45"/>
      <c r="N16" s="45"/>
      <c r="O16" s="143"/>
      <c r="P16" s="167"/>
      <c r="Q16" s="10"/>
      <c r="R16" s="58"/>
      <c r="S16" s="10"/>
    </row>
    <row r="17" spans="1:19" ht="19.5" customHeight="1" thickBot="1">
      <c r="A17" s="10"/>
      <c r="B17" s="10"/>
      <c r="C17" s="46" t="s">
        <v>28</v>
      </c>
      <c r="D17" s="196" t="s">
        <v>29</v>
      </c>
      <c r="E17" s="196"/>
      <c r="F17" s="196"/>
      <c r="G17" s="197" t="s">
        <v>30</v>
      </c>
      <c r="H17" s="198"/>
      <c r="I17" s="47" t="s">
        <v>66</v>
      </c>
      <c r="J17" s="47" t="s">
        <v>66</v>
      </c>
      <c r="K17" s="144" t="s">
        <v>66</v>
      </c>
      <c r="L17" s="159"/>
      <c r="M17" s="146" t="s">
        <v>66</v>
      </c>
      <c r="N17" s="47" t="s">
        <v>66</v>
      </c>
      <c r="O17" s="144" t="s">
        <v>66</v>
      </c>
      <c r="P17" s="168"/>
      <c r="Q17" s="10"/>
      <c r="R17" s="58"/>
      <c r="S17" s="10"/>
    </row>
    <row r="18" spans="1:38" ht="21.75" customHeight="1">
      <c r="A18" s="10"/>
      <c r="B18" s="48" t="s">
        <v>31</v>
      </c>
      <c r="C18" s="102" t="s">
        <v>49</v>
      </c>
      <c r="D18" s="169" t="s">
        <v>65</v>
      </c>
      <c r="E18" s="50"/>
      <c r="F18" s="49"/>
      <c r="G18" s="49"/>
      <c r="H18" s="51"/>
      <c r="I18" s="52" t="str">
        <f aca="true" t="shared" si="0" ref="I18:O18">TEXT(I17,I17)</f>
        <v>+</v>
      </c>
      <c r="J18" s="52" t="str">
        <f t="shared" si="0"/>
        <v>+</v>
      </c>
      <c r="K18" s="151" t="str">
        <f t="shared" si="0"/>
        <v>+</v>
      </c>
      <c r="L18" s="158"/>
      <c r="M18" s="147" t="str">
        <f t="shared" si="0"/>
        <v>+</v>
      </c>
      <c r="N18" s="52" t="str">
        <f t="shared" si="0"/>
        <v>+</v>
      </c>
      <c r="O18" s="151" t="str">
        <f t="shared" si="0"/>
        <v>+</v>
      </c>
      <c r="P18" s="167"/>
      <c r="Q18" s="10"/>
      <c r="R18" s="58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8"/>
      <c r="C19" s="98"/>
      <c r="D19" s="180"/>
      <c r="E19" s="100"/>
      <c r="F19" s="99"/>
      <c r="G19" s="99"/>
      <c r="H19" s="101"/>
      <c r="I19" s="52"/>
      <c r="J19" s="52"/>
      <c r="K19" s="151"/>
      <c r="L19" s="158"/>
      <c r="M19" s="147"/>
      <c r="N19" s="52"/>
      <c r="O19" s="151"/>
      <c r="P19" s="167"/>
      <c r="Q19" s="10"/>
      <c r="R19" s="58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.75" customHeight="1">
      <c r="A20" s="10"/>
      <c r="B20" s="48" t="s">
        <v>32</v>
      </c>
      <c r="C20" s="98" t="s">
        <v>33</v>
      </c>
      <c r="D20" s="99" t="s">
        <v>74</v>
      </c>
      <c r="E20" s="100"/>
      <c r="F20" s="99"/>
      <c r="G20" s="99"/>
      <c r="H20" s="101"/>
      <c r="I20" s="52" t="str">
        <f>TEXT(I17,I17)</f>
        <v>+</v>
      </c>
      <c r="J20" s="52"/>
      <c r="K20" s="151"/>
      <c r="L20" s="158"/>
      <c r="M20" s="147" t="str">
        <f>TEXT(M17,M17)</f>
        <v>+</v>
      </c>
      <c r="N20" s="52"/>
      <c r="O20" s="151"/>
      <c r="P20" s="167"/>
      <c r="Q20" s="10"/>
      <c r="R20" s="58"/>
      <c r="S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.75" customHeight="1">
      <c r="A21" s="10"/>
      <c r="B21" s="48" t="s">
        <v>32</v>
      </c>
      <c r="C21" s="98" t="s">
        <v>33</v>
      </c>
      <c r="D21" s="99" t="s">
        <v>73</v>
      </c>
      <c r="E21" s="100"/>
      <c r="F21" s="99"/>
      <c r="G21" s="99"/>
      <c r="H21" s="101"/>
      <c r="I21" s="52"/>
      <c r="J21" s="52" t="str">
        <f>TEXT(J17,J17)</f>
        <v>+</v>
      </c>
      <c r="K21" s="151" t="str">
        <f>TEXT(K17,K17)</f>
        <v>+</v>
      </c>
      <c r="L21" s="158"/>
      <c r="M21" s="147"/>
      <c r="N21" s="52" t="str">
        <f>TEXT(N17,N17)</f>
        <v>+</v>
      </c>
      <c r="O21" s="151" t="str">
        <f>TEXT(O17,O17)</f>
        <v>+</v>
      </c>
      <c r="P21" s="167"/>
      <c r="Q21" s="10"/>
      <c r="R21" s="58"/>
      <c r="S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8"/>
      <c r="C22" s="98" t="s">
        <v>62</v>
      </c>
      <c r="D22" s="99"/>
      <c r="E22" s="100"/>
      <c r="F22" s="99"/>
      <c r="G22" s="99"/>
      <c r="H22" s="101"/>
      <c r="I22" s="52"/>
      <c r="J22" s="52"/>
      <c r="K22" s="151"/>
      <c r="L22" s="158"/>
      <c r="M22" s="147"/>
      <c r="N22" s="52"/>
      <c r="O22" s="151"/>
      <c r="P22" s="167"/>
      <c r="Q22" s="10"/>
      <c r="R22" s="58"/>
      <c r="S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.75" customHeight="1">
      <c r="A23" s="10"/>
      <c r="B23" s="48"/>
      <c r="C23" s="98"/>
      <c r="D23" s="99"/>
      <c r="E23" s="176"/>
      <c r="F23" s="99"/>
      <c r="G23" s="99"/>
      <c r="H23" s="101"/>
      <c r="I23" s="52"/>
      <c r="J23" s="52"/>
      <c r="K23" s="151"/>
      <c r="L23" s="158"/>
      <c r="M23" s="147"/>
      <c r="N23" s="52"/>
      <c r="O23" s="151"/>
      <c r="P23" s="167"/>
      <c r="Q23" s="10"/>
      <c r="R23" s="58"/>
      <c r="S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.75" customHeight="1" thickBot="1">
      <c r="A24" s="10"/>
      <c r="B24" s="48" t="s">
        <v>67</v>
      </c>
      <c r="C24" s="54" t="s">
        <v>64</v>
      </c>
      <c r="D24" s="136" t="s">
        <v>72</v>
      </c>
      <c r="E24" s="138">
        <f>ROUND(M5,-1)</f>
        <v>0</v>
      </c>
      <c r="F24" s="137" t="s">
        <v>34</v>
      </c>
      <c r="G24" s="56">
        <v>500</v>
      </c>
      <c r="H24" s="57" t="s">
        <v>35</v>
      </c>
      <c r="I24" s="52" t="str">
        <f>TEXT(I17,I17)</f>
        <v>+</v>
      </c>
      <c r="J24" s="52" t="str">
        <f>TEXT(J17,J17)</f>
        <v>+</v>
      </c>
      <c r="K24" s="151" t="str">
        <f>TEXT(K17,K17)</f>
        <v>+</v>
      </c>
      <c r="L24" s="158"/>
      <c r="M24" s="147" t="str">
        <f>TEXT(M17,M17)</f>
        <v>+</v>
      </c>
      <c r="N24" s="52" t="str">
        <f>TEXT(N17,N17)</f>
        <v>+</v>
      </c>
      <c r="O24" s="151" t="str">
        <f>TEXT(O17,O17)</f>
        <v>+</v>
      </c>
      <c r="P24" s="167"/>
      <c r="Q24" s="10"/>
      <c r="R24" s="58"/>
      <c r="S24" s="59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.75" customHeight="1">
      <c r="A25" s="10"/>
      <c r="B25" s="45"/>
      <c r="C25" s="60"/>
      <c r="D25" s="61"/>
      <c r="E25" s="135"/>
      <c r="F25" s="63"/>
      <c r="G25" s="64"/>
      <c r="H25" s="65"/>
      <c r="I25" s="66"/>
      <c r="J25" s="66"/>
      <c r="K25" s="152"/>
      <c r="L25" s="158"/>
      <c r="M25" s="45"/>
      <c r="N25" s="66"/>
      <c r="O25" s="152"/>
      <c r="P25" s="167"/>
      <c r="Q25" s="10"/>
      <c r="R25" s="58"/>
      <c r="S25" s="5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.75" customHeight="1" thickBot="1">
      <c r="A26" s="10"/>
      <c r="B26" s="45" t="s">
        <v>68</v>
      </c>
      <c r="C26" s="172" t="s">
        <v>59</v>
      </c>
      <c r="D26" s="136" t="s">
        <v>48</v>
      </c>
      <c r="E26" s="139"/>
      <c r="F26" s="137" t="s">
        <v>61</v>
      </c>
      <c r="G26" s="64">
        <v>250</v>
      </c>
      <c r="H26" s="57" t="s">
        <v>35</v>
      </c>
      <c r="I26" s="52" t="str">
        <f>TEXT(I17,I17)</f>
        <v>+</v>
      </c>
      <c r="J26" s="52"/>
      <c r="K26" s="151"/>
      <c r="L26" s="158"/>
      <c r="M26" s="147" t="str">
        <f>TEXT(M17,M17)</f>
        <v>+</v>
      </c>
      <c r="N26" s="52"/>
      <c r="O26" s="151"/>
      <c r="P26" s="167"/>
      <c r="Q26" s="10"/>
      <c r="R26" s="58"/>
      <c r="S26" s="5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ht="21.75" customHeight="1">
      <c r="A27" s="10"/>
      <c r="B27" s="45"/>
      <c r="C27" s="67"/>
      <c r="D27" s="63"/>
      <c r="E27" s="177"/>
      <c r="F27" s="63"/>
      <c r="G27" s="64"/>
      <c r="H27" s="65"/>
      <c r="I27" s="66"/>
      <c r="J27" s="66"/>
      <c r="K27" s="152"/>
      <c r="L27" s="158"/>
      <c r="M27" s="45"/>
      <c r="N27" s="66"/>
      <c r="O27" s="152"/>
      <c r="P27" s="167"/>
      <c r="Q27" s="10"/>
      <c r="R27" s="10"/>
      <c r="S27" s="5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ht="21.75" customHeight="1">
      <c r="A28" s="10"/>
      <c r="B28" s="45"/>
      <c r="C28" s="67"/>
      <c r="D28" s="173"/>
      <c r="E28" s="135"/>
      <c r="F28" s="173"/>
      <c r="G28" s="174"/>
      <c r="H28" s="175"/>
      <c r="I28" s="52"/>
      <c r="J28" s="52"/>
      <c r="K28" s="151"/>
      <c r="L28" s="158"/>
      <c r="M28" s="147"/>
      <c r="N28" s="52"/>
      <c r="O28" s="151"/>
      <c r="P28" s="167"/>
      <c r="Q28" s="10"/>
      <c r="R28" s="10"/>
      <c r="S28" s="5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ht="21.75" customHeight="1">
      <c r="A29" s="10"/>
      <c r="B29" s="48" t="s">
        <v>46</v>
      </c>
      <c r="C29" s="54" t="s">
        <v>47</v>
      </c>
      <c r="D29" s="68" t="s">
        <v>36</v>
      </c>
      <c r="E29" s="69" t="s">
        <v>37</v>
      </c>
      <c r="F29" s="70"/>
      <c r="G29" s="71"/>
      <c r="H29" s="72"/>
      <c r="I29" s="52" t="str">
        <f aca="true" t="shared" si="1" ref="I29:O29">TEXT(I17,I17)</f>
        <v>+</v>
      </c>
      <c r="J29" s="52" t="str">
        <f t="shared" si="1"/>
        <v>+</v>
      </c>
      <c r="K29" s="151" t="str">
        <f t="shared" si="1"/>
        <v>+</v>
      </c>
      <c r="L29" s="158"/>
      <c r="M29" s="147" t="str">
        <f t="shared" si="1"/>
        <v>+</v>
      </c>
      <c r="N29" s="52" t="str">
        <f t="shared" si="1"/>
        <v>+</v>
      </c>
      <c r="O29" s="151" t="str">
        <f t="shared" si="1"/>
        <v>+</v>
      </c>
      <c r="P29" s="167"/>
      <c r="Q29" s="10"/>
      <c r="R29" s="58"/>
      <c r="S29" s="53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ht="21.75" customHeight="1">
      <c r="A30" s="10"/>
      <c r="B30" s="45"/>
      <c r="C30" s="67"/>
      <c r="D30" s="63"/>
      <c r="E30" s="55"/>
      <c r="F30" s="63"/>
      <c r="G30" s="64"/>
      <c r="H30" s="65"/>
      <c r="I30" s="52"/>
      <c r="J30" s="52"/>
      <c r="K30" s="151"/>
      <c r="L30" s="158"/>
      <c r="M30" s="147"/>
      <c r="N30" s="52"/>
      <c r="O30" s="151"/>
      <c r="P30" s="167"/>
      <c r="Q30" s="10"/>
      <c r="R30" s="58"/>
      <c r="S30" s="5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33"/>
      <c r="AJ30" s="33"/>
      <c r="AK30" s="33"/>
      <c r="AL30" s="33"/>
    </row>
    <row r="31" spans="1:38" ht="21.75" customHeight="1">
      <c r="A31" s="10"/>
      <c r="B31" s="45"/>
      <c r="C31" s="67"/>
      <c r="D31" s="61"/>
      <c r="E31" s="62"/>
      <c r="F31" s="63"/>
      <c r="G31" s="64"/>
      <c r="H31" s="65"/>
      <c r="I31" s="66"/>
      <c r="J31" s="66"/>
      <c r="K31" s="152"/>
      <c r="L31" s="158"/>
      <c r="M31" s="45"/>
      <c r="N31" s="66"/>
      <c r="O31" s="152"/>
      <c r="P31" s="167"/>
      <c r="Q31" s="10"/>
      <c r="R31" s="58"/>
      <c r="S31" s="53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2:18" ht="0" customHeight="1" hidden="1">
      <c r="L32" s="160"/>
      <c r="M32" s="148"/>
      <c r="P32" s="162"/>
      <c r="Q32" s="10"/>
      <c r="R32" s="10"/>
    </row>
    <row r="33" spans="1:38" ht="21.75" customHeight="1">
      <c r="A33" s="10"/>
      <c r="B33" s="45"/>
      <c r="C33" s="73"/>
      <c r="D33" s="74"/>
      <c r="E33" s="75"/>
      <c r="F33" s="63"/>
      <c r="G33" s="64"/>
      <c r="H33" s="65"/>
      <c r="I33" s="76"/>
      <c r="J33" s="76"/>
      <c r="K33" s="153"/>
      <c r="L33" s="158"/>
      <c r="M33" s="149"/>
      <c r="N33" s="76"/>
      <c r="O33" s="153"/>
      <c r="P33" s="167"/>
      <c r="Q33" s="10"/>
      <c r="R33" s="10"/>
      <c r="S33" s="53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21.75" customHeight="1" thickBot="1">
      <c r="A34" s="10"/>
      <c r="B34" s="186" t="s">
        <v>1</v>
      </c>
      <c r="C34" s="187"/>
      <c r="D34" s="188"/>
      <c r="E34" s="188"/>
      <c r="F34" s="188"/>
      <c r="G34" s="188"/>
      <c r="H34" s="189"/>
      <c r="I34" s="77"/>
      <c r="J34" s="77"/>
      <c r="K34" s="161"/>
      <c r="L34" s="158"/>
      <c r="M34" s="150"/>
      <c r="N34" s="77"/>
      <c r="O34" s="161"/>
      <c r="P34" s="167"/>
      <c r="Q34" s="10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  <row r="35" spans="1:38" ht="9.75" customHeight="1" thickTop="1">
      <c r="A35" s="10"/>
      <c r="B35" s="10"/>
      <c r="C35" s="10"/>
      <c r="D35" s="78"/>
      <c r="E35" s="79"/>
      <c r="F35" s="10"/>
      <c r="G35" s="80"/>
      <c r="H35" s="78"/>
      <c r="I35" s="59"/>
      <c r="J35" s="59"/>
      <c r="K35" s="59"/>
      <c r="L35" s="10"/>
      <c r="M35" s="30"/>
      <c r="N35" s="10"/>
      <c r="O35" s="59"/>
      <c r="P35" s="59"/>
      <c r="Q35" s="59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  <row r="36" spans="1:38" ht="9.75" customHeight="1">
      <c r="A36" s="10"/>
      <c r="B36" s="10"/>
      <c r="C36" s="10"/>
      <c r="D36" s="78"/>
      <c r="E36" s="79"/>
      <c r="F36" s="10"/>
      <c r="G36" s="80"/>
      <c r="H36" s="78"/>
      <c r="I36" s="59"/>
      <c r="J36" s="59"/>
      <c r="K36" s="59"/>
      <c r="L36" s="10"/>
      <c r="M36" s="30"/>
      <c r="N36" s="10"/>
      <c r="O36" s="59"/>
      <c r="P36" s="59"/>
      <c r="Q36" s="59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</sheetData>
  <sheetProtection sheet="1"/>
  <mergeCells count="31">
    <mergeCell ref="G6:H6"/>
    <mergeCell ref="G9:H9"/>
    <mergeCell ref="C8:C9"/>
    <mergeCell ref="D8:E9"/>
    <mergeCell ref="D6:F6"/>
    <mergeCell ref="I12:K12"/>
    <mergeCell ref="C4:C5"/>
    <mergeCell ref="G4:H4"/>
    <mergeCell ref="G5:H5"/>
    <mergeCell ref="D4:F4"/>
    <mergeCell ref="D5:F5"/>
    <mergeCell ref="G16:H16"/>
    <mergeCell ref="C6:C7"/>
    <mergeCell ref="M12:O12"/>
    <mergeCell ref="P3:R3"/>
    <mergeCell ref="D3:F3"/>
    <mergeCell ref="G3:H3"/>
    <mergeCell ref="I3:L3"/>
    <mergeCell ref="M3:O3"/>
    <mergeCell ref="G10:H10"/>
    <mergeCell ref="F8:F9"/>
    <mergeCell ref="G14:H14"/>
    <mergeCell ref="D7:F7"/>
    <mergeCell ref="B34:H34"/>
    <mergeCell ref="D12:E12"/>
    <mergeCell ref="G12:H12"/>
    <mergeCell ref="G13:H13"/>
    <mergeCell ref="D14:E14"/>
    <mergeCell ref="D17:F17"/>
    <mergeCell ref="G15:H15"/>
    <mergeCell ref="G17:H17"/>
  </mergeCells>
  <conditionalFormatting sqref="I34:P34">
    <cfRule type="cellIs" priority="6" dxfId="4" operator="equal" stopIfTrue="1">
      <formula>"実施"</formula>
    </cfRule>
  </conditionalFormatting>
  <conditionalFormatting sqref="I33:P33 I18:P19 I21:P31">
    <cfRule type="cellIs" priority="7" dxfId="0" operator="equal" stopIfTrue="1">
      <formula>"+"</formula>
    </cfRule>
  </conditionalFormatting>
  <conditionalFormatting sqref="R9">
    <cfRule type="cellIs" priority="10" dxfId="0" operator="equal" stopIfTrue="1">
      <formula>"男"</formula>
    </cfRule>
  </conditionalFormatting>
  <conditionalFormatting sqref="I20:P20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M17:O17">
      <formula1>"+"</formula1>
    </dataValidation>
    <dataValidation type="list" allowBlank="1" showInputMessage="1" showErrorMessage="1" sqref="I14:K14 M14:O14">
      <formula1>"100%,80%,60%, ,"</formula1>
    </dataValidation>
  </dataValidations>
  <printOptions/>
  <pageMargins left="0.35433070866141736" right="0.3937007874015748" top="0.2" bottom="0.63" header="0.3937007874015748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2016-07-22T06:30:42Z</cp:lastPrinted>
  <dcterms:created xsi:type="dcterms:W3CDTF">2009-01-12T12:15:40Z</dcterms:created>
  <dcterms:modified xsi:type="dcterms:W3CDTF">2021-10-11T02:25:53Z</dcterms:modified>
  <cp:category/>
  <cp:version/>
  <cp:contentType/>
  <cp:contentStatus/>
</cp:coreProperties>
</file>