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30" tabRatio="823" activeTab="0"/>
  </bookViews>
  <sheets>
    <sheet name="GEM＋CDDP" sheetId="1" r:id="rId1"/>
  </sheets>
  <definedNames>
    <definedName name="_xlnm.Print_Area" localSheetId="0">'GEM＋CDDP'!$A$1:$S$39</definedName>
    <definedName name="Z_5AF54F3A_B2B8_471F_9DC3_488F93E85E4A_.wvu.Cols" localSheetId="0" hidden="1">'GEM＋CDDP'!$T:$IV</definedName>
    <definedName name="Z_5AF54F3A_B2B8_471F_9DC3_488F93E85E4A_.wvu.FilterData" localSheetId="0" hidden="1">'GEM＋CDDP'!$M$4:$O$6</definedName>
    <definedName name="Z_5AF54F3A_B2B8_471F_9DC3_488F93E85E4A_.wvu.PrintArea" localSheetId="0" hidden="1">'GEM＋CDDP'!$A$1:$S$39</definedName>
    <definedName name="Z_5AF54F3A_B2B8_471F_9DC3_488F93E85E4A_.wvu.Rows" localSheetId="0" hidden="1">'GEM＋CDDP'!#REF!,'GEM＋CDDP'!#REF!</definedName>
    <definedName name="Z_6FE1FD3C_2396_4D4A_9A08_E4DD022E692A_.wvu.Cols" localSheetId="0" hidden="1">'GEM＋CDDP'!$T:$IV</definedName>
    <definedName name="Z_6FE1FD3C_2396_4D4A_9A08_E4DD022E692A_.wvu.FilterData" localSheetId="0" hidden="1">'GEM＋CDDP'!$M$4:$O$6</definedName>
    <definedName name="Z_6FE1FD3C_2396_4D4A_9A08_E4DD022E692A_.wvu.PrintArea" localSheetId="0" hidden="1">'GEM＋CDDP'!$A:$S</definedName>
    <definedName name="Z_6FE1FD3C_2396_4D4A_9A08_E4DD022E692A_.wvu.Rows" localSheetId="0" hidden="1">'GEM＋CDDP'!#REF!,'GEM＋CDDP'!#REF!</definedName>
  </definedNames>
  <calcPr fullCalcOnLoad="1"/>
</workbook>
</file>

<file path=xl/sharedStrings.xml><?xml version="1.0" encoding="utf-8"?>
<sst xmlns="http://schemas.openxmlformats.org/spreadsheetml/2006/main" count="110" uniqueCount="78">
  <si>
    <t>患者情報</t>
  </si>
  <si>
    <t>以上　末梢静脈より</t>
  </si>
  <si>
    <t>効果</t>
  </si>
  <si>
    <t>施行開始日</t>
  </si>
  <si>
    <t>投与方法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</si>
  <si>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</si>
  <si>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</si>
  <si>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</si>
  <si>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</si>
  <si>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</si>
  <si>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</si>
  <si>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</si>
  <si>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</si>
  <si>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</si>
  <si>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</si>
  <si>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</si>
  <si>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</si>
  <si>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</si>
  <si>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</si>
  <si>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</si>
  <si>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</si>
  <si>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</si>
  <si>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</si>
  <si>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</si>
  <si>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</si>
  <si>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</si>
  <si>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</si>
  <si>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ml</t>
  </si>
  <si>
    <t>mg＋生食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</si>
  <si>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</si>
  <si>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</si>
  <si>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</si>
  <si>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</si>
  <si>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PS</t>
  </si>
  <si>
    <t>cm</t>
  </si>
  <si>
    <t>kg</t>
  </si>
  <si>
    <t>CDDP</t>
  </si>
  <si>
    <t>day1</t>
  </si>
  <si>
    <t>day2</t>
  </si>
  <si>
    <t>day15</t>
  </si>
  <si>
    <t>ｼｽﾌﾟﾗﾁﾝ</t>
  </si>
  <si>
    <r>
      <t>注射薬・指示処方箋(泌尿器科・尿路上皮癌化学療法)</t>
    </r>
    <r>
      <rPr>
        <b/>
        <sz val="20"/>
        <color indexed="8"/>
        <rFont val="ＭＳ ゴシック"/>
        <family val="3"/>
      </rPr>
      <t>　</t>
    </r>
  </si>
  <si>
    <t>+</t>
  </si>
  <si>
    <t>ﾎﾟﾀｺｰﾙR　 　500ml</t>
  </si>
  <si>
    <t>翌日までKeep</t>
  </si>
  <si>
    <t>20%ﾏﾝﾆｯﾄｰﾙ　150ml</t>
  </si>
  <si>
    <t>全開</t>
  </si>
  <si>
    <t>内服:1日目125mg、2,3日目80mg</t>
  </si>
  <si>
    <t>2,15,22</t>
  </si>
  <si>
    <t>1,15,22</t>
  </si>
  <si>
    <t>２時間　  (点滴静注)</t>
  </si>
  <si>
    <t>ﾒｿﾄﾚｷｾｰﾄ</t>
  </si>
  <si>
    <t>６時間    (点滴静注)</t>
  </si>
  <si>
    <t>ｿﾙﾃﾞﾑ3AG　　500ml + ﾒｲﾛﾝ　20ml</t>
  </si>
  <si>
    <t>ﾎﾟﾀｺｰﾙR　 　500ml + ﾒｲﾛﾝ　20ml</t>
  </si>
  <si>
    <t>ｿﾙﾃﾞﾑ3AG　　500ml</t>
  </si>
  <si>
    <t>ｿﾙﾃﾞﾑ3A　 　500ml</t>
  </si>
  <si>
    <t>ｴｸｻﾞｰﾙ</t>
  </si>
  <si>
    <t>全開</t>
  </si>
  <si>
    <t>４時間    (点滴静注)</t>
  </si>
  <si>
    <t>４時間以上    (点滴静注)</t>
  </si>
  <si>
    <t>４時間 　 (点滴静注)</t>
  </si>
  <si>
    <t>ﾎﾟﾀｺｰﾙR　　 500ml</t>
  </si>
  <si>
    <t>day3</t>
  </si>
  <si>
    <t>day4</t>
  </si>
  <si>
    <t>day5</t>
  </si>
  <si>
    <t>day22</t>
  </si>
  <si>
    <t>M－VAC療法(4週毎)</t>
  </si>
  <si>
    <t>MTX</t>
  </si>
  <si>
    <t>VLB</t>
  </si>
  <si>
    <t>残薬破棄可</t>
  </si>
  <si>
    <t xml:space="preserve">ｱﾛｷｼ 0.75mg/50ml + ﾃﾞｷｻｰﾄ 9.9mg </t>
  </si>
  <si>
    <t>３０分</t>
  </si>
  <si>
    <t>ﾎﾟﾀｺｰﾙR　 　500ml + ﾌﾛｾﾐﾄﾞ 20mg</t>
  </si>
  <si>
    <t>ﾄﾞｷｿﾙﾋﾞｼﾝ</t>
  </si>
  <si>
    <t>DXR</t>
  </si>
  <si>
    <t>経口</t>
  </si>
  <si>
    <t>ｱﾌﾟﾚﾋﾟﾀﾝﾄ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</si>
</sst>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thick"/>
      <top>
        <color indexed="63"/>
      </top>
      <bottom style="thin"/>
    </border>
    <border>
      <left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ck"/>
      <right style="thin"/>
      <top style="medium"/>
      <bottom style="medium"/>
    </border>
    <border>
      <left style="medium"/>
      <right style="thick"/>
      <top style="thick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/>
      <right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4" fillId="0" borderId="17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18" xfId="61" applyNumberFormat="1" applyFont="1" applyFill="1" applyBorder="1" applyAlignment="1" applyProtection="1">
      <alignment horizontal="center"/>
      <protection locked="0"/>
    </xf>
    <xf numFmtId="0" fontId="14" fillId="0" borderId="19" xfId="61" applyFont="1" applyFill="1" applyBorder="1" applyAlignment="1">
      <alignment horizontal="left"/>
      <protection/>
    </xf>
    <xf numFmtId="0" fontId="15" fillId="0" borderId="20" xfId="61" applyFont="1" applyFill="1" applyBorder="1" applyAlignment="1">
      <alignment horizontal="center"/>
      <protection/>
    </xf>
    <xf numFmtId="178" fontId="20" fillId="0" borderId="21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0" fontId="25" fillId="34" borderId="23" xfId="0" applyFont="1" applyFill="1" applyBorder="1" applyAlignment="1" applyProtection="1">
      <alignment horizontal="center" vertical="center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30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 shrinkToFit="1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31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7" fontId="5" fillId="0" borderId="25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vertical="center" shrinkToFit="1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176" fontId="5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/>
      <protection locked="0"/>
    </xf>
    <xf numFmtId="176" fontId="30" fillId="0" borderId="33" xfId="0" applyNumberFormat="1" applyFont="1" applyFill="1" applyBorder="1" applyAlignment="1" applyProtection="1">
      <alignment vertical="center"/>
      <protection locked="0"/>
    </xf>
    <xf numFmtId="176" fontId="30" fillId="0" borderId="38" xfId="0" applyNumberFormat="1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 shrinkToFit="1"/>
      <protection/>
    </xf>
    <xf numFmtId="176" fontId="30" fillId="0" borderId="26" xfId="0" applyNumberFormat="1" applyFont="1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vertical="center" shrinkToFit="1"/>
      <protection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179" fontId="5" fillId="34" borderId="41" xfId="0" applyNumberFormat="1" applyFont="1" applyFill="1" applyBorder="1" applyAlignment="1">
      <alignment vertical="center" shrinkToFit="1"/>
    </xf>
    <xf numFmtId="179" fontId="5" fillId="34" borderId="35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176" fontId="30" fillId="0" borderId="28" xfId="0" applyNumberFormat="1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0" fontId="5" fillId="0" borderId="41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7" fillId="0" borderId="47" xfId="0" applyFont="1" applyBorder="1" applyAlignment="1">
      <alignment vertical="center"/>
    </xf>
    <xf numFmtId="176" fontId="10" fillId="0" borderId="47" xfId="0" applyNumberFormat="1" applyFont="1" applyFill="1" applyBorder="1" applyAlignment="1">
      <alignment vertical="center"/>
    </xf>
    <xf numFmtId="176" fontId="10" fillId="0" borderId="48" xfId="0" applyNumberFormat="1" applyFont="1" applyFill="1" applyBorder="1" applyAlignment="1">
      <alignment vertical="center"/>
    </xf>
    <xf numFmtId="176" fontId="10" fillId="0" borderId="50" xfId="0" applyNumberFormat="1" applyFont="1" applyFill="1" applyBorder="1" applyAlignment="1">
      <alignment vertical="center"/>
    </xf>
    <xf numFmtId="179" fontId="5" fillId="34" borderId="48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48" xfId="0" applyNumberFormat="1" applyFont="1" applyFill="1" applyBorder="1" applyAlignment="1" applyProtection="1">
      <alignment horizontal="center" vertical="center"/>
      <protection locked="0"/>
    </xf>
    <xf numFmtId="9" fontId="26" fillId="34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 applyProtection="1">
      <alignment horizontal="right" vertical="center"/>
      <protection/>
    </xf>
    <xf numFmtId="0" fontId="5" fillId="34" borderId="60" xfId="0" applyFont="1" applyFill="1" applyBorder="1" applyAlignment="1" applyProtection="1">
      <alignment horizontal="center" vertical="center"/>
      <protection locked="0"/>
    </xf>
    <xf numFmtId="0" fontId="5" fillId="34" borderId="61" xfId="0" applyFont="1" applyFill="1" applyBorder="1" applyAlignment="1" applyProtection="1">
      <alignment horizontal="center" vertical="center"/>
      <protection locked="0"/>
    </xf>
    <xf numFmtId="0" fontId="5" fillId="34" borderId="62" xfId="0" applyFont="1" applyFill="1" applyBorder="1" applyAlignment="1" applyProtection="1">
      <alignment horizontal="center" vertical="center"/>
      <protection locked="0"/>
    </xf>
    <xf numFmtId="0" fontId="5" fillId="34" borderId="63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5" fillId="34" borderId="64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0" fillId="33" borderId="65" xfId="0" applyNumberFormat="1" applyFill="1" applyBorder="1" applyAlignment="1">
      <alignment horizontal="center" vertical="center"/>
    </xf>
    <xf numFmtId="0" fontId="0" fillId="0" borderId="66" xfId="0" applyFill="1" applyBorder="1" applyAlignment="1" applyProtection="1">
      <alignment horizontal="center" vertical="center"/>
      <protection locked="0"/>
    </xf>
    <xf numFmtId="0" fontId="67" fillId="33" borderId="65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5" fillId="34" borderId="37" xfId="0" applyFont="1" applyFill="1" applyBorder="1" applyAlignment="1" applyProtection="1">
      <alignment vertical="center" shrinkToFit="1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0" fillId="34" borderId="69" xfId="0" applyFont="1" applyFill="1" applyBorder="1" applyAlignment="1" applyProtection="1">
      <alignment horizontal="center" vertical="center"/>
      <protection locked="0"/>
    </xf>
    <xf numFmtId="0" fontId="10" fillId="34" borderId="70" xfId="0" applyFont="1" applyFill="1" applyBorder="1" applyAlignment="1" applyProtection="1">
      <alignment horizontal="center" vertical="center"/>
      <protection locked="0"/>
    </xf>
    <xf numFmtId="0" fontId="10" fillId="34" borderId="71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72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9" fillId="33" borderId="38" xfId="0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176" fontId="25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27" fillId="34" borderId="41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28" fillId="34" borderId="5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25" fillId="34" borderId="37" xfId="0" applyFont="1" applyFill="1" applyBorder="1" applyAlignment="1" applyProtection="1">
      <alignment horizontal="center" vertical="center"/>
      <protection locked="0"/>
    </xf>
    <xf numFmtId="0" fontId="24" fillId="34" borderId="5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10" fillId="34" borderId="73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80" xfId="0" applyBorder="1" applyAlignment="1">
      <alignment vertical="center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4107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" name="Line 10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3" name="Line 11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171450</xdr:rowOff>
    </xdr:from>
    <xdr:to>
      <xdr:col>18</xdr:col>
      <xdr:colOff>0</xdr:colOff>
      <xdr:row>32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410700" y="736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" name="Line 13"/>
        <xdr:cNvSpPr>
          <a:spLocks/>
        </xdr:cNvSpPr>
      </xdr:nvSpPr>
      <xdr:spPr>
        <a:xfrm>
          <a:off x="9410700" y="7934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6" name="Line 14"/>
        <xdr:cNvSpPr>
          <a:spLocks/>
        </xdr:cNvSpPr>
      </xdr:nvSpPr>
      <xdr:spPr>
        <a:xfrm>
          <a:off x="9410700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4107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171450</xdr:rowOff>
    </xdr:from>
    <xdr:to>
      <xdr:col>18</xdr:col>
      <xdr:colOff>0</xdr:colOff>
      <xdr:row>32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410700" y="736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1" name="Line 19"/>
        <xdr:cNvSpPr>
          <a:spLocks/>
        </xdr:cNvSpPr>
      </xdr:nvSpPr>
      <xdr:spPr>
        <a:xfrm>
          <a:off x="9410700" y="7934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2" name="Line 20"/>
        <xdr:cNvSpPr>
          <a:spLocks/>
        </xdr:cNvSpPr>
      </xdr:nvSpPr>
      <xdr:spPr>
        <a:xfrm>
          <a:off x="9410700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4107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5" name="Line 23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171450</xdr:rowOff>
    </xdr:from>
    <xdr:to>
      <xdr:col>18</xdr:col>
      <xdr:colOff>0</xdr:colOff>
      <xdr:row>32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410700" y="736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7" name="Line 25"/>
        <xdr:cNvSpPr>
          <a:spLocks/>
        </xdr:cNvSpPr>
      </xdr:nvSpPr>
      <xdr:spPr>
        <a:xfrm>
          <a:off x="9410700" y="7934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8" name="Line 26"/>
        <xdr:cNvSpPr>
          <a:spLocks/>
        </xdr:cNvSpPr>
      </xdr:nvSpPr>
      <xdr:spPr>
        <a:xfrm>
          <a:off x="9410700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4107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171450</xdr:rowOff>
    </xdr:from>
    <xdr:to>
      <xdr:col>18</xdr:col>
      <xdr:colOff>0</xdr:colOff>
      <xdr:row>32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410700" y="736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3" name="Line 31"/>
        <xdr:cNvSpPr>
          <a:spLocks/>
        </xdr:cNvSpPr>
      </xdr:nvSpPr>
      <xdr:spPr>
        <a:xfrm>
          <a:off x="9410700" y="7934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24" name="Line 32"/>
        <xdr:cNvSpPr>
          <a:spLocks/>
        </xdr:cNvSpPr>
      </xdr:nvSpPr>
      <xdr:spPr>
        <a:xfrm>
          <a:off x="9410700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4107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6" name="Line 34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7" name="Line 35"/>
        <xdr:cNvSpPr>
          <a:spLocks/>
        </xdr:cNvSpPr>
      </xdr:nvSpPr>
      <xdr:spPr>
        <a:xfrm>
          <a:off x="9410700" y="719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171450</xdr:rowOff>
    </xdr:from>
    <xdr:to>
      <xdr:col>18</xdr:col>
      <xdr:colOff>0</xdr:colOff>
      <xdr:row>32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410700" y="736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9" name="Line 37"/>
        <xdr:cNvSpPr>
          <a:spLocks/>
        </xdr:cNvSpPr>
      </xdr:nvSpPr>
      <xdr:spPr>
        <a:xfrm>
          <a:off x="9410700" y="7934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30" name="Line 38"/>
        <xdr:cNvSpPr>
          <a:spLocks/>
        </xdr:cNvSpPr>
      </xdr:nvSpPr>
      <xdr:spPr>
        <a:xfrm>
          <a:off x="9410700" y="8181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31" name="Line 12"/>
        <xdr:cNvSpPr>
          <a:spLocks/>
        </xdr:cNvSpPr>
      </xdr:nvSpPr>
      <xdr:spPr>
        <a:xfrm>
          <a:off x="9410700" y="6619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32" name="Line 18"/>
        <xdr:cNvSpPr>
          <a:spLocks/>
        </xdr:cNvSpPr>
      </xdr:nvSpPr>
      <xdr:spPr>
        <a:xfrm>
          <a:off x="9410700" y="6619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33" name="Line 24"/>
        <xdr:cNvSpPr>
          <a:spLocks/>
        </xdr:cNvSpPr>
      </xdr:nvSpPr>
      <xdr:spPr>
        <a:xfrm>
          <a:off x="9410700" y="6619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34" name="Line 30"/>
        <xdr:cNvSpPr>
          <a:spLocks/>
        </xdr:cNvSpPr>
      </xdr:nvSpPr>
      <xdr:spPr>
        <a:xfrm>
          <a:off x="9410700" y="6619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35" name="Line 36"/>
        <xdr:cNvSpPr>
          <a:spLocks/>
        </xdr:cNvSpPr>
      </xdr:nvSpPr>
      <xdr:spPr>
        <a:xfrm>
          <a:off x="9410700" y="6619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161925</xdr:rowOff>
    </xdr:from>
    <xdr:to>
      <xdr:col>18</xdr:col>
      <xdr:colOff>0</xdr:colOff>
      <xdr:row>23</xdr:row>
      <xdr:rowOff>161925</xdr:rowOff>
    </xdr:to>
    <xdr:sp>
      <xdr:nvSpPr>
        <xdr:cNvPr id="36" name="Line 11"/>
        <xdr:cNvSpPr>
          <a:spLocks/>
        </xdr:cNvSpPr>
      </xdr:nvSpPr>
      <xdr:spPr>
        <a:xfrm>
          <a:off x="9410700" y="5124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161925</xdr:rowOff>
    </xdr:from>
    <xdr:to>
      <xdr:col>18</xdr:col>
      <xdr:colOff>0</xdr:colOff>
      <xdr:row>23</xdr:row>
      <xdr:rowOff>161925</xdr:rowOff>
    </xdr:to>
    <xdr:sp>
      <xdr:nvSpPr>
        <xdr:cNvPr id="37" name="Line 17"/>
        <xdr:cNvSpPr>
          <a:spLocks/>
        </xdr:cNvSpPr>
      </xdr:nvSpPr>
      <xdr:spPr>
        <a:xfrm>
          <a:off x="9410700" y="5124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161925</xdr:rowOff>
    </xdr:from>
    <xdr:to>
      <xdr:col>18</xdr:col>
      <xdr:colOff>0</xdr:colOff>
      <xdr:row>23</xdr:row>
      <xdr:rowOff>161925</xdr:rowOff>
    </xdr:to>
    <xdr:sp>
      <xdr:nvSpPr>
        <xdr:cNvPr id="38" name="Line 23"/>
        <xdr:cNvSpPr>
          <a:spLocks/>
        </xdr:cNvSpPr>
      </xdr:nvSpPr>
      <xdr:spPr>
        <a:xfrm>
          <a:off x="9410700" y="5124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161925</xdr:rowOff>
    </xdr:from>
    <xdr:to>
      <xdr:col>18</xdr:col>
      <xdr:colOff>0</xdr:colOff>
      <xdr:row>23</xdr:row>
      <xdr:rowOff>161925</xdr:rowOff>
    </xdr:to>
    <xdr:sp>
      <xdr:nvSpPr>
        <xdr:cNvPr id="39" name="Line 29"/>
        <xdr:cNvSpPr>
          <a:spLocks/>
        </xdr:cNvSpPr>
      </xdr:nvSpPr>
      <xdr:spPr>
        <a:xfrm>
          <a:off x="9410700" y="5124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161925</xdr:rowOff>
    </xdr:from>
    <xdr:to>
      <xdr:col>18</xdr:col>
      <xdr:colOff>0</xdr:colOff>
      <xdr:row>23</xdr:row>
      <xdr:rowOff>161925</xdr:rowOff>
    </xdr:to>
    <xdr:sp>
      <xdr:nvSpPr>
        <xdr:cNvPr id="40" name="Line 35"/>
        <xdr:cNvSpPr>
          <a:spLocks/>
        </xdr:cNvSpPr>
      </xdr:nvSpPr>
      <xdr:spPr>
        <a:xfrm>
          <a:off x="9410700" y="5124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171450</xdr:rowOff>
    </xdr:from>
    <xdr:to>
      <xdr:col>18</xdr:col>
      <xdr:colOff>0</xdr:colOff>
      <xdr:row>27</xdr:row>
      <xdr:rowOff>171450</xdr:rowOff>
    </xdr:to>
    <xdr:sp>
      <xdr:nvSpPr>
        <xdr:cNvPr id="41" name="Line 12"/>
        <xdr:cNvSpPr>
          <a:spLocks/>
        </xdr:cNvSpPr>
      </xdr:nvSpPr>
      <xdr:spPr>
        <a:xfrm>
          <a:off x="941070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171450</xdr:rowOff>
    </xdr:from>
    <xdr:to>
      <xdr:col>18</xdr:col>
      <xdr:colOff>0</xdr:colOff>
      <xdr:row>27</xdr:row>
      <xdr:rowOff>171450</xdr:rowOff>
    </xdr:to>
    <xdr:sp>
      <xdr:nvSpPr>
        <xdr:cNvPr id="42" name="Line 18"/>
        <xdr:cNvSpPr>
          <a:spLocks/>
        </xdr:cNvSpPr>
      </xdr:nvSpPr>
      <xdr:spPr>
        <a:xfrm>
          <a:off x="941070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171450</xdr:rowOff>
    </xdr:from>
    <xdr:to>
      <xdr:col>18</xdr:col>
      <xdr:colOff>0</xdr:colOff>
      <xdr:row>27</xdr:row>
      <xdr:rowOff>171450</xdr:rowOff>
    </xdr:to>
    <xdr:sp>
      <xdr:nvSpPr>
        <xdr:cNvPr id="43" name="Line 24"/>
        <xdr:cNvSpPr>
          <a:spLocks/>
        </xdr:cNvSpPr>
      </xdr:nvSpPr>
      <xdr:spPr>
        <a:xfrm>
          <a:off x="941070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171450</xdr:rowOff>
    </xdr:from>
    <xdr:to>
      <xdr:col>18</xdr:col>
      <xdr:colOff>0</xdr:colOff>
      <xdr:row>27</xdr:row>
      <xdr:rowOff>171450</xdr:rowOff>
    </xdr:to>
    <xdr:sp>
      <xdr:nvSpPr>
        <xdr:cNvPr id="44" name="Line 30"/>
        <xdr:cNvSpPr>
          <a:spLocks/>
        </xdr:cNvSpPr>
      </xdr:nvSpPr>
      <xdr:spPr>
        <a:xfrm>
          <a:off x="941070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171450</xdr:rowOff>
    </xdr:from>
    <xdr:to>
      <xdr:col>18</xdr:col>
      <xdr:colOff>0</xdr:colOff>
      <xdr:row>27</xdr:row>
      <xdr:rowOff>171450</xdr:rowOff>
    </xdr:to>
    <xdr:sp>
      <xdr:nvSpPr>
        <xdr:cNvPr id="45" name="Line 36"/>
        <xdr:cNvSpPr>
          <a:spLocks/>
        </xdr:cNvSpPr>
      </xdr:nvSpPr>
      <xdr:spPr>
        <a:xfrm>
          <a:off x="941070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41" customWidth="1"/>
    <col min="2" max="2" width="2.8515625" style="41" customWidth="1"/>
    <col min="3" max="3" width="20.57421875" style="41" customWidth="1"/>
    <col min="4" max="4" width="11.57421875" style="41" customWidth="1"/>
    <col min="5" max="5" width="9.8515625" style="77" customWidth="1"/>
    <col min="6" max="6" width="10.00390625" style="41" customWidth="1"/>
    <col min="7" max="7" width="6.421875" style="78" customWidth="1"/>
    <col min="8" max="8" width="3.28125" style="41" customWidth="1"/>
    <col min="9" max="12" width="7.57421875" style="41" customWidth="1"/>
    <col min="13" max="13" width="7.140625" style="41" customWidth="1"/>
    <col min="14" max="17" width="7.57421875" style="41" customWidth="1"/>
    <col min="18" max="18" width="7.421875" style="41" customWidth="1"/>
    <col min="19" max="19" width="1.7109375" style="41" customWidth="1"/>
    <col min="20" max="20" width="3.7109375" style="39" hidden="1" customWidth="1"/>
    <col min="21" max="21" width="3.8515625" style="40" hidden="1" customWidth="1"/>
    <col min="22" max="22" width="4.7109375" style="39" hidden="1" customWidth="1"/>
    <col min="23" max="24" width="3.421875" style="39" hidden="1" customWidth="1"/>
    <col min="25" max="25" width="5.28125" style="39" hidden="1" customWidth="1"/>
    <col min="26" max="26" width="3.8515625" style="39" hidden="1" customWidth="1"/>
    <col min="27" max="27" width="5.28125" style="39" hidden="1" customWidth="1"/>
    <col min="28" max="28" width="4.7109375" style="39" hidden="1" customWidth="1"/>
    <col min="29" max="33" width="5.28125" style="39" hidden="1" customWidth="1"/>
    <col min="34" max="34" width="4.28125" style="39" hidden="1" customWidth="1"/>
    <col min="35" max="16384" width="0" style="41" hidden="1" customWidth="1"/>
  </cols>
  <sheetData>
    <row r="1" spans="1:34" ht="24">
      <c r="A1" s="1"/>
      <c r="B1" s="1"/>
      <c r="C1" s="2" t="s">
        <v>41</v>
      </c>
      <c r="D1" s="3"/>
      <c r="E1" s="4"/>
      <c r="F1" s="5"/>
      <c r="G1" s="6"/>
      <c r="H1" s="5"/>
      <c r="I1" s="1"/>
      <c r="J1" s="1"/>
      <c r="K1" s="1"/>
      <c r="L1" s="7" t="s">
        <v>67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 thickTop="1">
      <c r="A3" s="10"/>
      <c r="B3" s="10"/>
      <c r="C3" s="18" t="s">
        <v>3</v>
      </c>
      <c r="D3" s="222"/>
      <c r="E3" s="211"/>
      <c r="F3" s="212"/>
      <c r="G3" s="190"/>
      <c r="H3" s="191"/>
      <c r="I3" s="223" t="s">
        <v>4</v>
      </c>
      <c r="J3" s="224"/>
      <c r="K3" s="224"/>
      <c r="L3" s="225"/>
      <c r="M3" s="226" t="s">
        <v>29</v>
      </c>
      <c r="N3" s="227"/>
      <c r="O3" s="228"/>
      <c r="P3" s="226" t="s">
        <v>0</v>
      </c>
      <c r="Q3" s="229"/>
      <c r="R3" s="230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98" t="s">
        <v>5</v>
      </c>
      <c r="D4" s="210"/>
      <c r="E4" s="211"/>
      <c r="F4" s="212"/>
      <c r="G4" s="190"/>
      <c r="H4" s="191"/>
      <c r="I4" s="155" t="s">
        <v>6</v>
      </c>
      <c r="J4" s="19" t="s">
        <v>30</v>
      </c>
      <c r="K4" s="19" t="s">
        <v>31</v>
      </c>
      <c r="L4" s="20" t="s">
        <v>32</v>
      </c>
      <c r="M4" s="21">
        <v>1</v>
      </c>
      <c r="N4" s="22">
        <v>0.8</v>
      </c>
      <c r="O4" s="23">
        <v>0.6</v>
      </c>
      <c r="P4" s="153"/>
      <c r="Q4" s="154"/>
      <c r="R4" s="24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09"/>
      <c r="D5" s="211"/>
      <c r="E5" s="211"/>
      <c r="F5" s="212"/>
      <c r="G5" s="190"/>
      <c r="H5" s="191"/>
      <c r="I5" s="156" t="s">
        <v>68</v>
      </c>
      <c r="J5" s="118">
        <v>30</v>
      </c>
      <c r="K5" s="119" t="s">
        <v>49</v>
      </c>
      <c r="L5" s="120" t="s">
        <v>46</v>
      </c>
      <c r="M5" s="81">
        <f>R9*J5</f>
        <v>0</v>
      </c>
      <c r="N5" s="82">
        <f>M5*0.8</f>
        <v>0</v>
      </c>
      <c r="O5" s="82">
        <f>M5*0.6</f>
        <v>0</v>
      </c>
      <c r="P5" s="25" t="s">
        <v>7</v>
      </c>
      <c r="Q5" s="231"/>
      <c r="R5" s="23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98" t="s">
        <v>8</v>
      </c>
      <c r="D6" s="213"/>
      <c r="E6" s="214"/>
      <c r="F6" s="215"/>
      <c r="G6" s="190"/>
      <c r="H6" s="191"/>
      <c r="I6" s="157" t="s">
        <v>69</v>
      </c>
      <c r="J6" s="84">
        <v>3</v>
      </c>
      <c r="K6" s="84" t="s">
        <v>48</v>
      </c>
      <c r="L6" s="85" t="s">
        <v>46</v>
      </c>
      <c r="M6" s="81">
        <f>R9*J6</f>
        <v>0</v>
      </c>
      <c r="N6" s="82">
        <f>M6*0.8</f>
        <v>0</v>
      </c>
      <c r="O6" s="83">
        <f>M6*0.6</f>
        <v>0</v>
      </c>
      <c r="P6" s="25" t="s">
        <v>33</v>
      </c>
      <c r="Q6" s="220"/>
      <c r="R6" s="221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09"/>
      <c r="D7" s="216"/>
      <c r="E7" s="217"/>
      <c r="F7" s="218"/>
      <c r="G7" s="190"/>
      <c r="H7" s="191"/>
      <c r="I7" s="158" t="s">
        <v>75</v>
      </c>
      <c r="J7" s="86">
        <v>30</v>
      </c>
      <c r="K7" s="86">
        <v>2</v>
      </c>
      <c r="L7" s="87" t="s">
        <v>46</v>
      </c>
      <c r="M7" s="81">
        <f>R9*J7</f>
        <v>0</v>
      </c>
      <c r="N7" s="82">
        <f>M7*0.8</f>
        <v>0</v>
      </c>
      <c r="O7" s="83">
        <f>M7*0.6</f>
        <v>0</v>
      </c>
      <c r="P7" s="26" t="s">
        <v>9</v>
      </c>
      <c r="Q7" s="27" t="s">
        <v>34</v>
      </c>
      <c r="R7" s="28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98" t="s">
        <v>10</v>
      </c>
      <c r="D8" s="233"/>
      <c r="E8" s="234"/>
      <c r="F8" s="188"/>
      <c r="G8" s="190"/>
      <c r="H8" s="191"/>
      <c r="I8" s="158" t="s">
        <v>36</v>
      </c>
      <c r="J8" s="86">
        <v>70</v>
      </c>
      <c r="K8" s="86">
        <v>2</v>
      </c>
      <c r="L8" s="87">
        <v>2</v>
      </c>
      <c r="M8" s="81">
        <f>R9*J8</f>
        <v>0</v>
      </c>
      <c r="N8" s="82">
        <f>M8*0.8</f>
        <v>0</v>
      </c>
      <c r="O8" s="83">
        <f>M8*0.6</f>
        <v>0</v>
      </c>
      <c r="P8" s="26" t="s">
        <v>11</v>
      </c>
      <c r="Q8" s="27" t="s">
        <v>35</v>
      </c>
      <c r="R8" s="28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99"/>
      <c r="D9" s="235"/>
      <c r="E9" s="235"/>
      <c r="F9" s="189"/>
      <c r="G9" s="190"/>
      <c r="H9" s="191"/>
      <c r="I9" s="159"/>
      <c r="J9" s="88"/>
      <c r="K9" s="89"/>
      <c r="L9" s="90"/>
      <c r="M9" s="91"/>
      <c r="N9" s="92"/>
      <c r="O9" s="93"/>
      <c r="P9" s="29" t="s">
        <v>12</v>
      </c>
      <c r="Q9" s="30" t="s">
        <v>13</v>
      </c>
      <c r="R9" s="31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Bot="1" thickTop="1">
      <c r="A10" s="10"/>
      <c r="B10" s="10"/>
      <c r="C10" s="32"/>
      <c r="D10" s="33"/>
      <c r="E10" s="33"/>
      <c r="F10" s="34"/>
      <c r="G10" s="192"/>
      <c r="H10" s="193"/>
      <c r="I10" s="35" t="s">
        <v>14</v>
      </c>
      <c r="J10" s="10"/>
      <c r="K10" s="10"/>
      <c r="L10" s="10"/>
      <c r="M10" s="10"/>
      <c r="N10" s="35" t="s">
        <v>15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36"/>
      <c r="C11" s="37" t="s">
        <v>16</v>
      </c>
      <c r="D11" s="194"/>
      <c r="E11" s="195"/>
      <c r="F11" s="79"/>
      <c r="G11" s="196" t="s">
        <v>17</v>
      </c>
      <c r="H11" s="197"/>
      <c r="I11" s="185">
        <v>1</v>
      </c>
      <c r="J11" s="186"/>
      <c r="K11" s="186"/>
      <c r="L11" s="186"/>
      <c r="M11" s="187"/>
      <c r="N11" s="10"/>
      <c r="O11" s="185">
        <v>1</v>
      </c>
      <c r="P11" s="219"/>
      <c r="Q11" s="167" t="s">
        <v>2</v>
      </c>
      <c r="R11" s="10"/>
      <c r="S11" s="14"/>
      <c r="T11" s="14"/>
      <c r="AH11" s="41"/>
    </row>
    <row r="12" spans="1:34" ht="15.75" customHeight="1">
      <c r="A12" s="10"/>
      <c r="B12" s="36"/>
      <c r="C12" s="42" t="s">
        <v>18</v>
      </c>
      <c r="D12" s="43"/>
      <c r="E12" s="44"/>
      <c r="F12" s="80"/>
      <c r="G12" s="180" t="s">
        <v>19</v>
      </c>
      <c r="H12" s="181"/>
      <c r="I12" s="160">
        <v>43831</v>
      </c>
      <c r="J12" s="45">
        <f>I12+1</f>
        <v>43832</v>
      </c>
      <c r="K12" s="45">
        <f>J12+1</f>
        <v>43833</v>
      </c>
      <c r="L12" s="45">
        <f>K12+1</f>
        <v>43834</v>
      </c>
      <c r="M12" s="161">
        <f>L12+1</f>
        <v>43835</v>
      </c>
      <c r="N12" s="10"/>
      <c r="O12" s="160">
        <f>I12+14</f>
        <v>43845</v>
      </c>
      <c r="P12" s="124">
        <f>O12+7</f>
        <v>43852</v>
      </c>
      <c r="Q12" s="123"/>
      <c r="R12" s="14"/>
      <c r="S12" s="14"/>
      <c r="T12" s="14"/>
      <c r="U12" s="39"/>
      <c r="AH12" s="41"/>
    </row>
    <row r="13" spans="1:34" ht="15.75" customHeight="1" thickBot="1">
      <c r="A13" s="10"/>
      <c r="B13" s="36"/>
      <c r="C13" s="175" t="s">
        <v>20</v>
      </c>
      <c r="D13" s="207"/>
      <c r="E13" s="208"/>
      <c r="F13" s="46"/>
      <c r="G13" s="180" t="s">
        <v>21</v>
      </c>
      <c r="H13" s="181"/>
      <c r="I13" s="162">
        <v>1</v>
      </c>
      <c r="J13" s="47">
        <v>1</v>
      </c>
      <c r="K13" s="47">
        <v>1</v>
      </c>
      <c r="L13" s="47">
        <v>1</v>
      </c>
      <c r="M13" s="163">
        <v>1</v>
      </c>
      <c r="N13" s="10"/>
      <c r="O13" s="162">
        <v>1</v>
      </c>
      <c r="P13" s="125">
        <v>1</v>
      </c>
      <c r="Q13" s="200"/>
      <c r="R13" s="14"/>
      <c r="S13" s="14"/>
      <c r="T13" s="14"/>
      <c r="U13" s="39"/>
      <c r="AH13" s="41"/>
    </row>
    <row r="14" spans="1:34" ht="15.75" customHeight="1" thickTop="1">
      <c r="A14" s="10"/>
      <c r="B14" s="36"/>
      <c r="C14" s="176"/>
      <c r="D14" s="179"/>
      <c r="E14" s="177"/>
      <c r="F14" s="46"/>
      <c r="G14" s="180" t="s">
        <v>22</v>
      </c>
      <c r="H14" s="181"/>
      <c r="I14" s="164"/>
      <c r="J14" s="48"/>
      <c r="K14" s="48"/>
      <c r="L14" s="122"/>
      <c r="M14" s="165"/>
      <c r="N14" s="10"/>
      <c r="O14" s="164"/>
      <c r="P14" s="126"/>
      <c r="Q14" s="201"/>
      <c r="R14" s="14"/>
      <c r="S14" s="14"/>
      <c r="T14" s="14"/>
      <c r="U14" s="39"/>
      <c r="AH14" s="41"/>
    </row>
    <row r="15" spans="1:34" ht="15.75" customHeight="1">
      <c r="A15" s="10"/>
      <c r="B15" s="10"/>
      <c r="C15" s="10"/>
      <c r="D15" s="49"/>
      <c r="E15" s="50"/>
      <c r="F15" s="46"/>
      <c r="G15" s="203" t="s">
        <v>23</v>
      </c>
      <c r="H15" s="181"/>
      <c r="I15" s="166"/>
      <c r="J15" s="51"/>
      <c r="K15" s="51"/>
      <c r="L15" s="51"/>
      <c r="M15" s="67"/>
      <c r="N15" s="10"/>
      <c r="O15" s="131"/>
      <c r="P15" s="127"/>
      <c r="Q15" s="201"/>
      <c r="R15" s="14"/>
      <c r="S15" s="14"/>
      <c r="T15" s="14"/>
      <c r="U15" s="39"/>
      <c r="AH15" s="41"/>
    </row>
    <row r="16" spans="1:34" ht="19.5" customHeight="1" thickBot="1">
      <c r="A16" s="10"/>
      <c r="B16" s="10"/>
      <c r="C16" s="52" t="s">
        <v>24</v>
      </c>
      <c r="D16" s="204" t="s">
        <v>25</v>
      </c>
      <c r="E16" s="204"/>
      <c r="F16" s="204"/>
      <c r="G16" s="205" t="s">
        <v>26</v>
      </c>
      <c r="H16" s="206"/>
      <c r="I16" s="169" t="s">
        <v>42</v>
      </c>
      <c r="J16" s="170" t="s">
        <v>42</v>
      </c>
      <c r="K16" s="170" t="s">
        <v>42</v>
      </c>
      <c r="L16" s="171" t="s">
        <v>42</v>
      </c>
      <c r="M16" s="172" t="s">
        <v>42</v>
      </c>
      <c r="N16" s="10"/>
      <c r="O16" s="169" t="s">
        <v>42</v>
      </c>
      <c r="P16" s="174" t="s">
        <v>42</v>
      </c>
      <c r="Q16" s="202"/>
      <c r="R16" s="14"/>
      <c r="S16" s="14"/>
      <c r="T16" s="14"/>
      <c r="U16" s="39"/>
      <c r="AH16" s="41"/>
    </row>
    <row r="17" spans="1:37" ht="19.5" customHeight="1">
      <c r="A17" s="10"/>
      <c r="B17" s="51"/>
      <c r="C17" s="68" t="s">
        <v>76</v>
      </c>
      <c r="D17" s="117" t="s">
        <v>77</v>
      </c>
      <c r="E17" s="69" t="s">
        <v>47</v>
      </c>
      <c r="F17" s="64"/>
      <c r="G17" s="65"/>
      <c r="H17" s="150"/>
      <c r="I17" s="140" t="str">
        <f>TEXT(I16,I16)</f>
        <v>+</v>
      </c>
      <c r="J17" s="178" t="str">
        <f>TEXT(J16,J16)</f>
        <v>+</v>
      </c>
      <c r="K17" s="178" t="str">
        <f>TEXT(K16,K16)</f>
        <v>+</v>
      </c>
      <c r="L17" s="100"/>
      <c r="M17" s="60"/>
      <c r="N17" s="55"/>
      <c r="O17" s="130"/>
      <c r="P17" s="173"/>
      <c r="Q17" s="55"/>
      <c r="R17" s="14"/>
      <c r="S17" s="14"/>
      <c r="T17" s="14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I17" s="39"/>
      <c r="AJ17" s="39"/>
      <c r="AK17" s="39"/>
    </row>
    <row r="18" spans="1:37" ht="19.5" customHeight="1">
      <c r="A18" s="10"/>
      <c r="B18" s="100"/>
      <c r="C18" s="102" t="s">
        <v>50</v>
      </c>
      <c r="D18" s="112" t="s">
        <v>54</v>
      </c>
      <c r="E18" s="105"/>
      <c r="F18" s="101"/>
      <c r="G18" s="168"/>
      <c r="H18" s="101"/>
      <c r="I18" s="140" t="str">
        <f>TEXT(I16,I16)</f>
        <v>+</v>
      </c>
      <c r="J18" s="128" t="str">
        <f>TEXT(J16,J16)</f>
        <v>+</v>
      </c>
      <c r="K18" s="128"/>
      <c r="L18" s="100"/>
      <c r="M18" s="60"/>
      <c r="N18" s="10"/>
      <c r="O18" s="140" t="str">
        <f>TEXT(O16,O16)</f>
        <v>+</v>
      </c>
      <c r="P18" s="67" t="str">
        <f>TEXT(P16,P16)</f>
        <v>+</v>
      </c>
      <c r="Q18" s="55"/>
      <c r="R18" s="14"/>
      <c r="S18" s="14"/>
      <c r="T18" s="1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I18" s="39"/>
      <c r="AJ18" s="39"/>
      <c r="AK18" s="39"/>
    </row>
    <row r="19" spans="1:37" ht="19.5" customHeight="1">
      <c r="A19" s="10"/>
      <c r="B19" s="100"/>
      <c r="C19" s="102" t="s">
        <v>46</v>
      </c>
      <c r="D19" s="57" t="s">
        <v>51</v>
      </c>
      <c r="E19" s="109">
        <f>ROUND(M5,-1)</f>
        <v>0</v>
      </c>
      <c r="F19" s="58" t="s">
        <v>28</v>
      </c>
      <c r="G19" s="59">
        <v>100</v>
      </c>
      <c r="H19" s="58" t="s">
        <v>27</v>
      </c>
      <c r="I19" s="129" t="str">
        <f>TEXT(I16,I16)</f>
        <v>+</v>
      </c>
      <c r="J19" s="139"/>
      <c r="K19" s="51"/>
      <c r="L19" s="51"/>
      <c r="M19" s="67"/>
      <c r="N19" s="10"/>
      <c r="O19" s="131" t="str">
        <f>TEXT(O16,O16)</f>
        <v>+</v>
      </c>
      <c r="P19" s="67" t="str">
        <f>TEXT(P16,P16)</f>
        <v>+</v>
      </c>
      <c r="Q19" s="55"/>
      <c r="R19" s="14"/>
      <c r="S19" s="14"/>
      <c r="T19" s="14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I19" s="39"/>
      <c r="AJ19" s="39"/>
      <c r="AK19" s="39"/>
    </row>
    <row r="20" spans="1:37" ht="19.5" customHeight="1">
      <c r="A20" s="10"/>
      <c r="B20" s="53"/>
      <c r="C20" s="108" t="s">
        <v>58</v>
      </c>
      <c r="D20" s="57" t="s">
        <v>57</v>
      </c>
      <c r="E20" s="109">
        <f>ROUND(M6,)</f>
        <v>0</v>
      </c>
      <c r="F20" s="58" t="s">
        <v>28</v>
      </c>
      <c r="G20" s="59">
        <v>100</v>
      </c>
      <c r="H20" s="58" t="s">
        <v>27</v>
      </c>
      <c r="I20" s="130"/>
      <c r="J20" s="51" t="str">
        <f>TEXT(J16,J16)</f>
        <v>+</v>
      </c>
      <c r="K20" s="54"/>
      <c r="L20" s="100"/>
      <c r="M20" s="60"/>
      <c r="N20" s="55"/>
      <c r="O20" s="129" t="str">
        <f>TEXT(O16,O16)</f>
        <v>+</v>
      </c>
      <c r="P20" s="67" t="str">
        <f>TEXT(P16,P16)</f>
        <v>+</v>
      </c>
      <c r="Q20" s="61"/>
      <c r="R20" s="14"/>
      <c r="S20" s="14"/>
      <c r="T20" s="14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I20" s="39"/>
      <c r="AJ20" s="39"/>
      <c r="AK20" s="39"/>
    </row>
    <row r="21" spans="1:37" ht="19.5" customHeight="1">
      <c r="A21" s="10"/>
      <c r="B21" s="94"/>
      <c r="C21" s="95" t="s">
        <v>72</v>
      </c>
      <c r="D21" s="96" t="s">
        <v>71</v>
      </c>
      <c r="E21" s="97"/>
      <c r="F21" s="96"/>
      <c r="G21" s="106"/>
      <c r="H21" s="101"/>
      <c r="I21" s="140"/>
      <c r="J21" s="51" t="str">
        <f>TEXT(J16,J16)</f>
        <v>+</v>
      </c>
      <c r="K21" s="54"/>
      <c r="L21" s="100"/>
      <c r="M21" s="60"/>
      <c r="N21" s="55"/>
      <c r="O21" s="130"/>
      <c r="P21" s="110"/>
      <c r="Q21" s="61"/>
      <c r="R21" s="14"/>
      <c r="S21" s="14"/>
      <c r="T21" s="14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I21" s="39"/>
      <c r="AJ21" s="39"/>
      <c r="AK21" s="39"/>
    </row>
    <row r="22" spans="1:37" ht="19.5" customHeight="1">
      <c r="A22" s="10"/>
      <c r="B22" s="94"/>
      <c r="C22" s="95" t="s">
        <v>46</v>
      </c>
      <c r="D22" s="57" t="s">
        <v>74</v>
      </c>
      <c r="E22" s="109">
        <f>ROUND(M7,-1)</f>
        <v>0</v>
      </c>
      <c r="F22" s="58" t="s">
        <v>28</v>
      </c>
      <c r="G22" s="59">
        <v>100</v>
      </c>
      <c r="H22" s="101" t="s">
        <v>27</v>
      </c>
      <c r="I22" s="140"/>
      <c r="J22" s="51" t="str">
        <f>TEXT(J16,J16)</f>
        <v>+</v>
      </c>
      <c r="K22" s="54"/>
      <c r="L22" s="100"/>
      <c r="M22" s="60"/>
      <c r="N22" s="55"/>
      <c r="O22" s="130"/>
      <c r="P22" s="110"/>
      <c r="Q22" s="61"/>
      <c r="R22" s="14"/>
      <c r="S22" s="14"/>
      <c r="T22" s="14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I22" s="39"/>
      <c r="AJ22" s="39"/>
      <c r="AK22" s="39"/>
    </row>
    <row r="23" spans="1:37" ht="19.5" customHeight="1">
      <c r="A23" s="10"/>
      <c r="B23" s="51"/>
      <c r="C23" s="108" t="s">
        <v>46</v>
      </c>
      <c r="D23" s="107" t="s">
        <v>45</v>
      </c>
      <c r="E23" s="41"/>
      <c r="F23" s="64"/>
      <c r="G23" s="65"/>
      <c r="H23" s="64"/>
      <c r="I23" s="129"/>
      <c r="J23" s="51" t="str">
        <f>TEXT(J16,J16)</f>
        <v>+</v>
      </c>
      <c r="K23" s="66"/>
      <c r="L23" s="51"/>
      <c r="M23" s="67"/>
      <c r="N23" s="55"/>
      <c r="O23" s="130"/>
      <c r="P23" s="111"/>
      <c r="Q23" s="61"/>
      <c r="R23" s="14"/>
      <c r="S23" s="14"/>
      <c r="T23" s="14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I23" s="39"/>
      <c r="AJ23" s="39"/>
      <c r="AK23" s="39"/>
    </row>
    <row r="24" spans="1:37" ht="19.5" customHeight="1">
      <c r="A24" s="10"/>
      <c r="B24" s="53"/>
      <c r="C24" s="56" t="s">
        <v>50</v>
      </c>
      <c r="D24" s="57" t="s">
        <v>40</v>
      </c>
      <c r="E24" s="109">
        <f>ROUND(M8,-1)</f>
        <v>0</v>
      </c>
      <c r="F24" s="58" t="s">
        <v>28</v>
      </c>
      <c r="G24" s="59">
        <f>500-E24*2</f>
        <v>500</v>
      </c>
      <c r="H24" s="58" t="s">
        <v>27</v>
      </c>
      <c r="I24" s="140"/>
      <c r="J24" s="51" t="str">
        <f>TEXT(J16,J16)</f>
        <v>+</v>
      </c>
      <c r="K24" s="54"/>
      <c r="L24" s="100"/>
      <c r="M24" s="60"/>
      <c r="N24" s="55"/>
      <c r="O24" s="130"/>
      <c r="P24" s="110"/>
      <c r="Q24" s="61"/>
      <c r="R24" s="14"/>
      <c r="S24" s="14"/>
      <c r="T24" s="14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I24" s="39"/>
      <c r="AJ24" s="39"/>
      <c r="AK24" s="39"/>
    </row>
    <row r="25" spans="1:37" ht="19.5" customHeight="1">
      <c r="A25" s="10"/>
      <c r="B25" s="53"/>
      <c r="C25" s="108" t="s">
        <v>46</v>
      </c>
      <c r="D25" s="58" t="s">
        <v>45</v>
      </c>
      <c r="E25" s="109"/>
      <c r="F25" s="58"/>
      <c r="G25" s="59"/>
      <c r="H25" s="58"/>
      <c r="I25" s="140"/>
      <c r="J25" s="51" t="str">
        <f>TEXT(J16,J16)</f>
        <v>+</v>
      </c>
      <c r="K25" s="54"/>
      <c r="L25" s="100"/>
      <c r="M25" s="60"/>
      <c r="N25" s="55"/>
      <c r="O25" s="130"/>
      <c r="P25" s="110"/>
      <c r="Q25" s="61"/>
      <c r="R25" s="14"/>
      <c r="S25" s="14"/>
      <c r="T25" s="14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I25" s="39"/>
      <c r="AJ25" s="39"/>
      <c r="AK25" s="39"/>
    </row>
    <row r="26" spans="1:37" ht="19.5" customHeight="1">
      <c r="A26" s="10"/>
      <c r="B26" s="94"/>
      <c r="C26" s="102" t="s">
        <v>59</v>
      </c>
      <c r="D26" s="112" t="s">
        <v>53</v>
      </c>
      <c r="E26" s="105"/>
      <c r="F26" s="101"/>
      <c r="G26" s="106"/>
      <c r="H26" s="101"/>
      <c r="I26" s="129" t="str">
        <f>TEXT(I16,I16)</f>
        <v>+</v>
      </c>
      <c r="J26" s="51" t="str">
        <f>TEXT(J16,J16)</f>
        <v>+</v>
      </c>
      <c r="K26" s="51"/>
      <c r="L26" s="51"/>
      <c r="M26" s="67"/>
      <c r="N26" s="55"/>
      <c r="O26" s="131" t="str">
        <f>TEXT(O16,O16)</f>
        <v>+</v>
      </c>
      <c r="P26" s="110" t="str">
        <f>TEXT(P16,P16)</f>
        <v>+</v>
      </c>
      <c r="Q26" s="61"/>
      <c r="R26" s="14"/>
      <c r="S26" s="14"/>
      <c r="T26" s="14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I26" s="39"/>
      <c r="AJ26" s="39"/>
      <c r="AK26" s="39"/>
    </row>
    <row r="27" spans="1:37" ht="19.5" customHeight="1">
      <c r="A27" s="10"/>
      <c r="B27" s="94"/>
      <c r="C27" s="102" t="s">
        <v>59</v>
      </c>
      <c r="D27" s="103" t="s">
        <v>54</v>
      </c>
      <c r="E27" s="104"/>
      <c r="F27" s="101"/>
      <c r="G27" s="106"/>
      <c r="H27" s="101"/>
      <c r="I27" s="129" t="str">
        <f>TEXT(I16,I16)</f>
        <v>+</v>
      </c>
      <c r="J27" s="51" t="str">
        <f>TEXT(J16,J16)</f>
        <v>+</v>
      </c>
      <c r="K27" s="51"/>
      <c r="L27" s="51"/>
      <c r="M27" s="60"/>
      <c r="N27" s="55"/>
      <c r="O27" s="130" t="str">
        <f>TEXT(O16,O16)</f>
        <v>+</v>
      </c>
      <c r="P27" s="67" t="str">
        <f>TEXT(P16,P16)</f>
        <v>+</v>
      </c>
      <c r="Q27" s="61"/>
      <c r="R27" s="14"/>
      <c r="S27" s="14"/>
      <c r="T27" s="14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I27" s="39"/>
      <c r="AJ27" s="39"/>
      <c r="AK27" s="39"/>
    </row>
    <row r="28" spans="1:37" ht="19.5" customHeight="1">
      <c r="A28" s="10"/>
      <c r="B28" s="53"/>
      <c r="C28" s="95" t="s">
        <v>61</v>
      </c>
      <c r="D28" s="142" t="s">
        <v>55</v>
      </c>
      <c r="H28" s="143"/>
      <c r="I28" s="140"/>
      <c r="J28" s="51" t="str">
        <f>TEXT(J16,J16)</f>
        <v>+</v>
      </c>
      <c r="K28" s="54"/>
      <c r="L28" s="51"/>
      <c r="M28" s="60"/>
      <c r="N28" s="55"/>
      <c r="O28" s="130"/>
      <c r="P28" s="60"/>
      <c r="Q28" s="61"/>
      <c r="R28" s="14"/>
      <c r="S28" s="14"/>
      <c r="T28" s="14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I28" s="39"/>
      <c r="AJ28" s="39"/>
      <c r="AK28" s="39"/>
    </row>
    <row r="29" spans="1:37" ht="19.5" customHeight="1">
      <c r="A29" s="10"/>
      <c r="B29" s="94"/>
      <c r="C29" s="102" t="s">
        <v>59</v>
      </c>
      <c r="D29" s="144" t="s">
        <v>53</v>
      </c>
      <c r="E29" s="145"/>
      <c r="F29" s="58"/>
      <c r="G29" s="59"/>
      <c r="H29" s="146"/>
      <c r="I29" s="131" t="str">
        <f>TEXT(I16,I16)</f>
        <v>+</v>
      </c>
      <c r="J29" s="137"/>
      <c r="K29" s="54"/>
      <c r="L29" s="100"/>
      <c r="M29" s="60"/>
      <c r="N29" s="55"/>
      <c r="O29" s="130" t="str">
        <f>TEXT(O16,O16)</f>
        <v>+</v>
      </c>
      <c r="P29" s="60" t="str">
        <f>TEXT(P16,P16)</f>
        <v>+</v>
      </c>
      <c r="Q29" s="61"/>
      <c r="R29" s="14"/>
      <c r="S29" s="14"/>
      <c r="T29" s="14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I29" s="39"/>
      <c r="AJ29" s="39"/>
      <c r="AK29" s="39"/>
    </row>
    <row r="30" spans="1:37" ht="19.5" customHeight="1">
      <c r="A30" s="10"/>
      <c r="B30" s="53"/>
      <c r="C30" s="102" t="s">
        <v>59</v>
      </c>
      <c r="D30" s="103" t="s">
        <v>54</v>
      </c>
      <c r="E30" s="147"/>
      <c r="F30" s="39"/>
      <c r="G30" s="148"/>
      <c r="H30" s="149"/>
      <c r="I30" s="129" t="str">
        <f>TEXT(I16,I16)</f>
        <v>+</v>
      </c>
      <c r="J30" s="51" t="str">
        <f>TEXT(J16,J16)</f>
        <v>+</v>
      </c>
      <c r="K30" s="137"/>
      <c r="L30" s="51"/>
      <c r="M30" s="60"/>
      <c r="N30" s="55"/>
      <c r="O30" s="130" t="str">
        <f>TEXT(O16,O16)</f>
        <v>+</v>
      </c>
      <c r="P30" s="60" t="str">
        <f>TEXT(P16,P16)</f>
        <v>+</v>
      </c>
      <c r="Q30" s="61"/>
      <c r="R30" s="14"/>
      <c r="S30" s="14"/>
      <c r="T30" s="14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I30" s="39"/>
      <c r="AJ30" s="39"/>
      <c r="AK30" s="39"/>
    </row>
    <row r="31" spans="1:37" ht="19.5" customHeight="1">
      <c r="A31" s="10"/>
      <c r="B31" s="53"/>
      <c r="C31" s="102" t="s">
        <v>59</v>
      </c>
      <c r="D31" s="116" t="s">
        <v>43</v>
      </c>
      <c r="E31" s="63"/>
      <c r="F31" s="64" t="s">
        <v>70</v>
      </c>
      <c r="G31" s="65"/>
      <c r="H31" s="150"/>
      <c r="I31" s="131"/>
      <c r="J31" s="66" t="str">
        <f>TEXT(J16,J16)</f>
        <v>+</v>
      </c>
      <c r="K31" s="66"/>
      <c r="L31" s="51"/>
      <c r="M31" s="67"/>
      <c r="N31" s="55"/>
      <c r="O31" s="130"/>
      <c r="P31" s="67"/>
      <c r="Q31" s="61"/>
      <c r="R31" s="14"/>
      <c r="S31" s="14"/>
      <c r="T31" s="14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I31" s="39"/>
      <c r="AJ31" s="39"/>
      <c r="AK31" s="39"/>
    </row>
    <row r="32" spans="1:37" ht="19.5" customHeight="1">
      <c r="A32" s="10"/>
      <c r="B32" s="53"/>
      <c r="C32" s="102" t="s">
        <v>60</v>
      </c>
      <c r="D32" s="116" t="s">
        <v>56</v>
      </c>
      <c r="E32" s="63"/>
      <c r="F32" s="64" t="s">
        <v>44</v>
      </c>
      <c r="G32" s="65"/>
      <c r="H32" s="150"/>
      <c r="I32" s="129" t="str">
        <f>TEXT(I16,I16)</f>
        <v>+</v>
      </c>
      <c r="J32" s="51"/>
      <c r="K32" s="121"/>
      <c r="L32" s="51"/>
      <c r="M32" s="67"/>
      <c r="N32" s="55"/>
      <c r="O32" s="130" t="str">
        <f>TEXT(O16,O16)</f>
        <v>+</v>
      </c>
      <c r="P32" s="60" t="str">
        <f>TEXT(P16,P16)</f>
        <v>+</v>
      </c>
      <c r="Q32" s="61"/>
      <c r="R32" s="14"/>
      <c r="S32" s="14"/>
      <c r="T32" s="14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I32" s="39"/>
      <c r="AJ32" s="39"/>
      <c r="AK32" s="39"/>
    </row>
    <row r="33" spans="1:37" ht="19.5" customHeight="1">
      <c r="A33" s="10"/>
      <c r="B33" s="53"/>
      <c r="C33" s="102" t="s">
        <v>52</v>
      </c>
      <c r="D33" s="151" t="s">
        <v>73</v>
      </c>
      <c r="E33" s="147"/>
      <c r="F33" s="39"/>
      <c r="G33" s="148"/>
      <c r="H33" s="149"/>
      <c r="I33" s="130"/>
      <c r="J33" s="54"/>
      <c r="K33" s="54" t="str">
        <f>TEXT(K16,K16)</f>
        <v>+</v>
      </c>
      <c r="L33" s="100" t="str">
        <f>TEXT(L16,L16)</f>
        <v>+</v>
      </c>
      <c r="M33" s="60" t="str">
        <f>TEXT(M16,M16)</f>
        <v>+</v>
      </c>
      <c r="N33" s="55"/>
      <c r="O33" s="130"/>
      <c r="P33" s="110"/>
      <c r="Q33" s="61"/>
      <c r="R33" s="14"/>
      <c r="S33" s="14"/>
      <c r="T33" s="14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I33" s="39"/>
      <c r="AJ33" s="39"/>
      <c r="AK33" s="39"/>
    </row>
    <row r="34" spans="1:37" ht="19.5" customHeight="1">
      <c r="A34" s="10"/>
      <c r="B34" s="53"/>
      <c r="C34" s="102" t="s">
        <v>52</v>
      </c>
      <c r="D34" s="116" t="s">
        <v>55</v>
      </c>
      <c r="E34" s="63"/>
      <c r="F34" s="64"/>
      <c r="G34" s="65"/>
      <c r="H34" s="150"/>
      <c r="I34" s="131"/>
      <c r="J34" s="66"/>
      <c r="K34" s="66" t="str">
        <f>TEXT(K16,K16)</f>
        <v>+</v>
      </c>
      <c r="L34" s="51" t="str">
        <f>TEXT(L16,L16)</f>
        <v>+</v>
      </c>
      <c r="M34" s="67" t="str">
        <f>TEXT(M16,M16)</f>
        <v>+</v>
      </c>
      <c r="N34" s="55"/>
      <c r="O34" s="130"/>
      <c r="P34" s="111"/>
      <c r="Q34" s="61"/>
      <c r="R34" s="14"/>
      <c r="S34" s="14"/>
      <c r="T34" s="14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I34" s="39"/>
      <c r="AJ34" s="39"/>
      <c r="AK34" s="39"/>
    </row>
    <row r="35" spans="1:37" ht="19.5" customHeight="1">
      <c r="A35" s="10"/>
      <c r="B35" s="76"/>
      <c r="C35" s="102" t="s">
        <v>52</v>
      </c>
      <c r="D35" s="116" t="s">
        <v>62</v>
      </c>
      <c r="E35" s="147"/>
      <c r="F35" s="98"/>
      <c r="G35" s="99"/>
      <c r="H35" s="152"/>
      <c r="I35" s="131"/>
      <c r="J35" s="66"/>
      <c r="K35" s="66" t="str">
        <f>TEXT(K16,K16)</f>
        <v>+</v>
      </c>
      <c r="L35" s="51" t="str">
        <f>TEXT(L16,L16)</f>
        <v>+</v>
      </c>
      <c r="M35" s="67" t="str">
        <f>TEXT(M16,M16)</f>
        <v>+</v>
      </c>
      <c r="N35" s="55"/>
      <c r="O35" s="130"/>
      <c r="P35" s="132"/>
      <c r="Q35" s="61"/>
      <c r="R35" s="14"/>
      <c r="S35" s="14"/>
      <c r="T35" s="14"/>
      <c r="U35" s="39"/>
      <c r="AI35" s="39"/>
      <c r="AJ35" s="39"/>
      <c r="AK35" s="39"/>
    </row>
    <row r="36" spans="1:37" ht="19.5" customHeight="1">
      <c r="A36" s="10"/>
      <c r="B36" s="51"/>
      <c r="C36" s="102" t="s">
        <v>52</v>
      </c>
      <c r="D36" s="116" t="s">
        <v>55</v>
      </c>
      <c r="E36" s="63"/>
      <c r="F36" s="64"/>
      <c r="G36" s="65"/>
      <c r="H36" s="150"/>
      <c r="I36" s="131"/>
      <c r="J36" s="66"/>
      <c r="K36" s="66" t="str">
        <f>TEXT(K16,K16)</f>
        <v>+</v>
      </c>
      <c r="L36" s="51" t="str">
        <f>TEXT(L16,L16)</f>
        <v>+</v>
      </c>
      <c r="M36" s="67" t="str">
        <f>TEXT(M16,M16)</f>
        <v>+</v>
      </c>
      <c r="N36" s="55"/>
      <c r="O36" s="130"/>
      <c r="P36" s="111"/>
      <c r="Q36" s="61"/>
      <c r="R36" s="14"/>
      <c r="S36" s="14"/>
      <c r="T36" s="14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I36" s="39"/>
      <c r="AJ36" s="39"/>
      <c r="AK36" s="39"/>
    </row>
    <row r="37" spans="1:37" ht="21.75" customHeight="1">
      <c r="A37" s="10"/>
      <c r="B37" s="53"/>
      <c r="C37" s="113"/>
      <c r="D37" s="116"/>
      <c r="E37" s="63"/>
      <c r="F37" s="58"/>
      <c r="G37" s="59"/>
      <c r="H37" s="146"/>
      <c r="I37" s="133"/>
      <c r="J37" s="70"/>
      <c r="K37" s="114"/>
      <c r="L37" s="128"/>
      <c r="M37" s="115"/>
      <c r="N37" s="55"/>
      <c r="O37" s="141"/>
      <c r="P37" s="134"/>
      <c r="Q37" s="61"/>
      <c r="R37" s="14"/>
      <c r="S37" s="14"/>
      <c r="T37" s="14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I37" s="39"/>
      <c r="AJ37" s="39"/>
      <c r="AK37" s="39"/>
    </row>
    <row r="38" spans="1:37" ht="21.75" customHeight="1" thickBot="1">
      <c r="A38" s="10"/>
      <c r="B38" s="182" t="s">
        <v>1</v>
      </c>
      <c r="C38" s="183"/>
      <c r="D38" s="184"/>
      <c r="E38" s="184"/>
      <c r="F38" s="184"/>
      <c r="G38" s="184"/>
      <c r="H38" s="184"/>
      <c r="I38" s="135" t="s">
        <v>37</v>
      </c>
      <c r="J38" s="71" t="s">
        <v>38</v>
      </c>
      <c r="K38" s="71" t="s">
        <v>63</v>
      </c>
      <c r="L38" s="138" t="s">
        <v>64</v>
      </c>
      <c r="M38" s="72" t="s">
        <v>65</v>
      </c>
      <c r="N38" s="10"/>
      <c r="O38" s="135" t="s">
        <v>39</v>
      </c>
      <c r="P38" s="136" t="s">
        <v>66</v>
      </c>
      <c r="Q38" s="61"/>
      <c r="R38" s="14"/>
      <c r="S38" s="14"/>
      <c r="T38" s="14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I38" s="39"/>
      <c r="AJ38" s="39"/>
      <c r="AK38" s="39"/>
    </row>
    <row r="39" spans="1:38" ht="6" customHeight="1" thickTop="1">
      <c r="A39" s="10"/>
      <c r="B39" s="10"/>
      <c r="C39" s="10"/>
      <c r="D39" s="73"/>
      <c r="E39" s="74"/>
      <c r="F39" s="10"/>
      <c r="G39" s="75"/>
      <c r="H39" s="73"/>
      <c r="I39" s="62"/>
      <c r="J39" s="62"/>
      <c r="K39" s="62"/>
      <c r="L39" s="10"/>
      <c r="M39" s="10"/>
      <c r="N39" s="10"/>
      <c r="O39" s="62"/>
      <c r="P39" s="62"/>
      <c r="Q39" s="62"/>
      <c r="R39" s="61"/>
      <c r="S39" s="10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I39" s="39"/>
      <c r="AJ39" s="39"/>
      <c r="AK39" s="39"/>
      <c r="AL39" s="39"/>
    </row>
  </sheetData>
  <sheetProtection sheet="1"/>
  <mergeCells count="35">
    <mergeCell ref="O11:P11"/>
    <mergeCell ref="Q6:R6"/>
    <mergeCell ref="D3:F3"/>
    <mergeCell ref="G3:H3"/>
    <mergeCell ref="I3:L3"/>
    <mergeCell ref="M3:O3"/>
    <mergeCell ref="P3:R3"/>
    <mergeCell ref="Q5:R5"/>
    <mergeCell ref="D8:E9"/>
    <mergeCell ref="C4:C5"/>
    <mergeCell ref="D4:F5"/>
    <mergeCell ref="G4:H4"/>
    <mergeCell ref="G5:H5"/>
    <mergeCell ref="C6:C7"/>
    <mergeCell ref="D6:F6"/>
    <mergeCell ref="G6:H6"/>
    <mergeCell ref="D7:F7"/>
    <mergeCell ref="G7:H7"/>
    <mergeCell ref="Q13:Q16"/>
    <mergeCell ref="G14:H14"/>
    <mergeCell ref="G15:H15"/>
    <mergeCell ref="D16:F16"/>
    <mergeCell ref="G16:H16"/>
    <mergeCell ref="G13:H13"/>
    <mergeCell ref="D13:E13"/>
    <mergeCell ref="G12:H12"/>
    <mergeCell ref="B38:H38"/>
    <mergeCell ref="I11:M11"/>
    <mergeCell ref="F8:F9"/>
    <mergeCell ref="G8:H8"/>
    <mergeCell ref="G9:H9"/>
    <mergeCell ref="G10:H10"/>
    <mergeCell ref="D11:E11"/>
    <mergeCell ref="G11:H11"/>
    <mergeCell ref="C8:C9"/>
  </mergeCells>
  <conditionalFormatting sqref="I38:M38 O38:P38">
    <cfRule type="cellIs" priority="6" dxfId="2" operator="equal" stopIfTrue="1">
      <formula>"実施"</formula>
    </cfRule>
  </conditionalFormatting>
  <conditionalFormatting sqref="P36:P37 O17:O37 P17:P34 I17:M37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38:H38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13">
      <formula1>"CR,PR,SD,PD,NE"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M13 O13:P13">
      <formula1>"100%,80%,60%, ,"</formula1>
    </dataValidation>
    <dataValidation type="list" allowBlank="1" showInputMessage="1" showErrorMessage="1" sqref="I16:M16 O16:P16">
      <formula1>"+"</formula1>
    </dataValidation>
  </dataValidations>
  <printOptions horizontalCentered="1"/>
  <pageMargins left="0.35433070866141736" right="0.3937007874015748" top="0" bottom="0.78" header="0.2" footer="0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2016-12-15T05:55:35Z</cp:lastPrinted>
  <dcterms:created xsi:type="dcterms:W3CDTF">2009-01-12T12:15:40Z</dcterms:created>
  <dcterms:modified xsi:type="dcterms:W3CDTF">2020-10-14T04:52:39Z</dcterms:modified>
  <cp:category/>
  <cp:version/>
  <cp:contentType/>
  <cp:contentStatus/>
</cp:coreProperties>
</file>